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400" windowHeight="9840" activeTab="0"/>
  </bookViews>
  <sheets>
    <sheet name="Отчет ТГП" sheetId="1" r:id="rId1"/>
  </sheets>
  <definedNames>
    <definedName name="_xlnm.Print_Titles" localSheetId="0">'Отчет ТГП'!$5:$9</definedName>
  </definedNames>
  <calcPr fullCalcOnLoad="1"/>
</workbook>
</file>

<file path=xl/sharedStrings.xml><?xml version="1.0" encoding="utf-8"?>
<sst xmlns="http://schemas.openxmlformats.org/spreadsheetml/2006/main" count="97" uniqueCount="67">
  <si>
    <t>Проч.</t>
  </si>
  <si>
    <t xml:space="preserve">ОТЧЕТ </t>
  </si>
  <si>
    <t xml:space="preserve">Итого по программе </t>
  </si>
  <si>
    <t>Всего</t>
  </si>
  <si>
    <t>ФБ</t>
  </si>
  <si>
    <t>ОБ</t>
  </si>
  <si>
    <t>МБ</t>
  </si>
  <si>
    <t>Наименование подпрограммы(при ее наличии), основного мероприятия</t>
  </si>
  <si>
    <t>Объем финансирования</t>
  </si>
  <si>
    <t>Проведенные основные мероприятия</t>
  </si>
  <si>
    <r>
      <t>Всего</t>
    </r>
    <r>
      <rPr>
        <sz val="12"/>
        <rFont val="Times New Roman"/>
        <family val="1"/>
      </rPr>
      <t xml:space="preserve"> </t>
    </r>
  </si>
  <si>
    <r>
      <t>В том числе:</t>
    </r>
    <r>
      <rPr>
        <sz val="12"/>
        <rFont val="Times New Roman"/>
        <family val="1"/>
      </rPr>
      <t xml:space="preserve"> </t>
    </r>
  </si>
  <si>
    <t xml:space="preserve">  </t>
  </si>
  <si>
    <r>
      <t>Федерал. бюджет</t>
    </r>
    <r>
      <rPr>
        <sz val="9"/>
        <rFont val="Times New Roman"/>
        <family val="1"/>
      </rPr>
      <t xml:space="preserve"> </t>
    </r>
  </si>
  <si>
    <r>
      <t>Области. бюджет</t>
    </r>
    <r>
      <rPr>
        <sz val="9"/>
        <rFont val="Times New Roman"/>
        <family val="1"/>
      </rPr>
      <t xml:space="preserve"> </t>
    </r>
  </si>
  <si>
    <r>
      <t>Местный бюджет</t>
    </r>
    <r>
      <rPr>
        <sz val="9"/>
        <rFont val="Times New Roman"/>
        <family val="1"/>
      </rPr>
      <t xml:space="preserve"> </t>
    </r>
  </si>
  <si>
    <r>
      <t>Прочие</t>
    </r>
    <r>
      <rPr>
        <sz val="9"/>
        <rFont val="Times New Roman"/>
        <family val="1"/>
      </rPr>
      <t xml:space="preserve"> </t>
    </r>
  </si>
  <si>
    <t>уровень финансирования, %</t>
  </si>
  <si>
    <t xml:space="preserve">2.Организация культурно-досуговых мероприятий </t>
  </si>
  <si>
    <t xml:space="preserve">Выплаты по "дорожной карте" </t>
  </si>
  <si>
    <t>Заработная плата, начисления на заработную плату, оплата слуг связи, транспортных и коммунальных услуг,  оплата услуг по содержанию имущества, приобретение материальных запасов.</t>
  </si>
  <si>
    <t>Заработная плата, начисления на заработную плату</t>
  </si>
  <si>
    <t>Организация спортивных мероприятий</t>
  </si>
  <si>
    <t>Приобретение и установка емкости искусственного пож.водоема в д.Наволок, ликвидация последствий ЧС,приобретение материалов для ГО,ЧС и ПБ</t>
  </si>
  <si>
    <t xml:space="preserve">1.Обеспечение выполнения деятельности муниципального учреждения
</t>
  </si>
  <si>
    <t xml:space="preserve">3.Обеспечение выполнения деятельности муниципального учреждения
</t>
  </si>
  <si>
    <t xml:space="preserve">1.Обеспечение выполнения деятельности муниципального учреждения
</t>
  </si>
  <si>
    <r>
      <t xml:space="preserve">Мероприятие 1. </t>
    </r>
    <r>
      <rPr>
        <b/>
        <sz val="8"/>
        <rFont val="Times New Roman"/>
        <family val="1"/>
      </rPr>
      <t xml:space="preserve"> Создание условий для организации досуга  и обеспечения жителей поселения услугами организаций культуры.  Создание условий для развития местного традиционного народного художественного творчества, участие в сохранении, возрождении и развити</t>
    </r>
  </si>
  <si>
    <r>
      <t xml:space="preserve">Мероприятие 2. </t>
    </r>
    <r>
      <rPr>
        <b/>
        <sz val="8"/>
        <rFont val="Times New Roman"/>
        <family val="1"/>
      </rPr>
      <t>Организация библиотечного обслуживания населения, комплектование и обеспечение сохранности библиотечных фондов библиотек поселения</t>
    </r>
  </si>
  <si>
    <t>Мероприятие № 1 Поддержка коммунального хозяйства</t>
  </si>
  <si>
    <t>0</t>
  </si>
  <si>
    <t>Текущее содержание автомобильных дорог</t>
  </si>
  <si>
    <t>Мероприятие 1. Развитие и поддержка инициативы жителей населенных пунктов в решении вопросов местного значения</t>
  </si>
  <si>
    <t>Денежное вознаграждение старост сельских нас.пунктов</t>
  </si>
  <si>
    <t>2. Доведения средней заработной платы работников учреждений культуры до «дорожной карты»</t>
  </si>
  <si>
    <t xml:space="preserve">4. Доведение средней заработной платы работников учреждений культуры до «дорожной карты» в размере </t>
  </si>
  <si>
    <t>Поддержание существующей сети дорог местного значения Горского сельского поселения</t>
  </si>
  <si>
    <t>Организация уличного освещения</t>
  </si>
  <si>
    <t xml:space="preserve">Мероприятие 2. Повышение уровня защиты населенных пунктов и людей от чрезвычайных ситуаций, связанных с пожарами </t>
  </si>
  <si>
    <t>Мероприятие 3.Защита населения и территории от чрезвычайных ситуаций природного и техногенного характера, гражданская оборона</t>
  </si>
  <si>
    <t>Мероприятие 4.Благоустройство , озеленение и уборка территории</t>
  </si>
  <si>
    <t>Мероприятие 6. Программа по борьбе с борщевиком Сосновского</t>
  </si>
  <si>
    <t>Мероприятие 7.Дорожное хозяйство</t>
  </si>
  <si>
    <t>Мероприятия по борьбе с борщевиком</t>
  </si>
  <si>
    <r>
      <t>Мероприятие 3</t>
    </r>
    <r>
      <rPr>
        <b/>
        <sz val="8"/>
        <rFont val="Times New Roman"/>
        <family val="1"/>
      </rPr>
      <t>. Развитие физический культуры и спорта</t>
    </r>
  </si>
  <si>
    <t>о уровне финансирования  муниципальных программ Мелегежского сельского поселения</t>
  </si>
  <si>
    <t xml:space="preserve">1. Программа "Развитие сферы культуры и спорта в Мелегежском сельском поселении" 
</t>
  </si>
  <si>
    <t>ТО газопровода, экспертиза сметной документации</t>
  </si>
  <si>
    <t>463,7</t>
  </si>
  <si>
    <t>Благоустройство территории Мелегежского сельского поселения</t>
  </si>
  <si>
    <t>Содержание уличного освещения</t>
  </si>
  <si>
    <t>Итого по Мелегежскому сельскому поселению</t>
  </si>
  <si>
    <t>4. Программа " Создание условий для эффективного выполнения органами местного самоуправления своих полномочий на территории Мелегежского сельского поселения "</t>
  </si>
  <si>
    <t>3. Программа: «Собеспечение устойчивого функционирования и развития коммунальной и инженерной инфраструктуры в Мелегежском сельском поселении».</t>
  </si>
  <si>
    <t>4. Программа: ««Развитие сети автомобильных дорог местного значения в Мелегежском сельском поселении"</t>
  </si>
  <si>
    <t xml:space="preserve">                                                                                                                                                                                        тыс.рублей                                            </t>
  </si>
  <si>
    <t xml:space="preserve"> за 2018 г. </t>
  </si>
  <si>
    <r>
      <t>план</t>
    </r>
    <r>
      <rPr>
        <b/>
        <sz val="11"/>
        <rFont val="Times New Roman"/>
        <family val="1"/>
      </rPr>
      <t xml:space="preserve"> на ____</t>
    </r>
    <r>
      <rPr>
        <b/>
        <u val="single"/>
        <sz val="11"/>
        <rFont val="Times New Roman"/>
        <family val="1"/>
      </rPr>
      <t>2018</t>
    </r>
    <r>
      <rPr>
        <b/>
        <sz val="11"/>
        <rFont val="Times New Roman"/>
        <family val="1"/>
      </rPr>
      <t>____ год</t>
    </r>
    <r>
      <rPr>
        <sz val="11"/>
        <rFont val="Times New Roman"/>
        <family val="1"/>
      </rPr>
      <t xml:space="preserve"> </t>
    </r>
  </si>
  <si>
    <r>
      <t>факт</t>
    </r>
    <r>
      <rPr>
        <b/>
        <sz val="11"/>
        <rFont val="Times New Roman"/>
        <family val="1"/>
      </rPr>
      <t xml:space="preserve"> за 2018 год</t>
    </r>
  </si>
  <si>
    <t>Содержание пожарных водоемов, приобретение вкладыша ПВХ для пожарного резервуара в д.Мелегежская Горка</t>
  </si>
  <si>
    <t>295,7</t>
  </si>
  <si>
    <t>1,5</t>
  </si>
  <si>
    <t>227,9</t>
  </si>
  <si>
    <t>2324</t>
  </si>
  <si>
    <t>Ремонт участка дороги общего пользования местного значения ул.Строительная д.Новоандреево, Приобретение щебня для ямочного ремонта дорог</t>
  </si>
  <si>
    <t>Мероприятие 5.Организация уличного освещения Мелегежского сельского поселения</t>
  </si>
  <si>
    <t xml:space="preserve">Капитальный ремонт участка тепловых сетей от УТ-1 до УТ-3, д.Мелегежская Горка,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</si>
</sst>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0.0"/>
    <numFmt numFmtId="188" formatCode="_-* #,##0.0_р_._-;\-* #,##0.0_р_._-;_-* &quot;-&quot;??_р_._-;_-@_-"/>
    <numFmt numFmtId="189" formatCode="0.000"/>
    <numFmt numFmtId="190" formatCode="[$-FC19]d\ mmmm\ yyyy\ &quot;г.&quot;"/>
    <numFmt numFmtId="191" formatCode="_-* #,##0.0\ _р_._-;\-* #,##0.0\ _р_._-;_-* &quot;-&quot;?\ _р_._-;_-@_-"/>
    <numFmt numFmtId="192" formatCode="#,##0.0000"/>
    <numFmt numFmtId="193" formatCode="0.0000"/>
    <numFmt numFmtId="194" formatCode="_-* #,##0.000_р_._-;\-* #,##0.000_р_._-;_-* &quot;-&quot;??_р_._-;_-@_-"/>
    <numFmt numFmtId="195" formatCode="_-* #,##0.000\ _р_._-;\-* #,##0.000\ _р_._-;_-* &quot;-&quot;???\ _р_._-;_-@_-"/>
    <numFmt numFmtId="196" formatCode="_-* #,##0.0_р_._-;\-* #,##0.0_р_._-;_-* &quot;-&quot;?_р_._-;_-@_-"/>
    <numFmt numFmtId="197" formatCode="0.0%"/>
    <numFmt numFmtId="198" formatCode="#,##0.0_р_."/>
    <numFmt numFmtId="199" formatCode="#,##0.00_р_."/>
    <numFmt numFmtId="200" formatCode="0.00000"/>
    <numFmt numFmtId="201" formatCode="_-* #,##0.0000_р_._-;\-* #,##0.0000_р_._-;_-* &quot;-&quot;??_р_._-;_-@_-"/>
  </numFmts>
  <fonts count="56"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" fillId="0" borderId="0">
      <alignment/>
      <protection/>
    </xf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186" fontId="5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/>
    </xf>
    <xf numFmtId="187" fontId="3" fillId="0" borderId="10" xfId="0" applyNumberFormat="1" applyFont="1" applyFill="1" applyBorder="1" applyAlignment="1">
      <alignment horizontal="center" vertical="center"/>
    </xf>
    <xf numFmtId="186" fontId="5" fillId="0" borderId="10" xfId="0" applyNumberFormat="1" applyFont="1" applyBorder="1" applyAlignment="1">
      <alignment horizontal="center" vertical="center" wrapText="1"/>
    </xf>
    <xf numFmtId="10" fontId="3" fillId="0" borderId="10" xfId="56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2" fontId="7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15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87" fontId="9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86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187" fontId="3" fillId="32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187" fontId="7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 vertical="top" wrapText="1"/>
    </xf>
    <xf numFmtId="198" fontId="3" fillId="32" borderId="10" xfId="0" applyNumberFormat="1" applyFont="1" applyFill="1" applyBorder="1" applyAlignment="1">
      <alignment horizontal="center" vertical="center"/>
    </xf>
    <xf numFmtId="198" fontId="3" fillId="0" borderId="10" xfId="0" applyNumberFormat="1" applyFont="1" applyBorder="1" applyAlignment="1">
      <alignment horizontal="center" vertical="center"/>
    </xf>
    <xf numFmtId="198" fontId="4" fillId="32" borderId="10" xfId="0" applyNumberFormat="1" applyFont="1" applyFill="1" applyBorder="1" applyAlignment="1">
      <alignment horizontal="center" vertical="center"/>
    </xf>
    <xf numFmtId="198" fontId="4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vertical="top" wrapText="1"/>
    </xf>
    <xf numFmtId="0" fontId="16" fillId="0" borderId="10" xfId="0" applyFont="1" applyBorder="1" applyAlignment="1">
      <alignment wrapText="1"/>
    </xf>
    <xf numFmtId="0" fontId="11" fillId="32" borderId="10" xfId="0" applyFont="1" applyFill="1" applyBorder="1" applyAlignment="1">
      <alignment horizontal="left" vertical="top" wrapText="1"/>
    </xf>
    <xf numFmtId="187" fontId="4" fillId="0" borderId="14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7" fillId="0" borderId="10" xfId="0" applyFont="1" applyBorder="1" applyAlignment="1">
      <alignment vertical="top" wrapText="1"/>
    </xf>
    <xf numFmtId="0" fontId="17" fillId="0" borderId="10" xfId="0" applyNumberFormat="1" applyFont="1" applyBorder="1" applyAlignment="1">
      <alignment vertical="top" wrapText="1"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wrapText="1"/>
    </xf>
    <xf numFmtId="0" fontId="17" fillId="32" borderId="10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/>
    </xf>
    <xf numFmtId="0" fontId="20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188" fontId="5" fillId="0" borderId="10" xfId="59" applyNumberFormat="1" applyFont="1" applyBorder="1" applyAlignment="1">
      <alignment horizontal="center" vertical="center"/>
    </xf>
    <xf numFmtId="49" fontId="5" fillId="0" borderId="10" xfId="59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186" fontId="9" fillId="0" borderId="10" xfId="0" applyNumberFormat="1" applyFont="1" applyFill="1" applyBorder="1" applyAlignment="1">
      <alignment horizontal="center" vertical="center"/>
    </xf>
    <xf numFmtId="187" fontId="3" fillId="0" borderId="14" xfId="0" applyNumberFormat="1" applyFont="1" applyFill="1" applyBorder="1" applyAlignment="1">
      <alignment horizontal="center" vertical="center"/>
    </xf>
    <xf numFmtId="10" fontId="3" fillId="0" borderId="14" xfId="56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top" wrapText="1"/>
    </xf>
    <xf numFmtId="0" fontId="10" fillId="0" borderId="14" xfId="0" applyFont="1" applyBorder="1" applyAlignment="1">
      <alignment wrapText="1"/>
    </xf>
    <xf numFmtId="0" fontId="17" fillId="0" borderId="10" xfId="0" applyFont="1" applyBorder="1" applyAlignment="1">
      <alignment horizontal="left" vertical="top" wrapText="1"/>
    </xf>
    <xf numFmtId="0" fontId="22" fillId="32" borderId="10" xfId="0" applyFont="1" applyFill="1" applyBorder="1" applyAlignment="1">
      <alignment horizontal="left" vertical="top" wrapText="1"/>
    </xf>
    <xf numFmtId="197" fontId="3" fillId="0" borderId="10" xfId="56" applyNumberFormat="1" applyFont="1" applyFill="1" applyBorder="1" applyAlignment="1">
      <alignment horizontal="center" vertical="center"/>
    </xf>
    <xf numFmtId="197" fontId="3" fillId="32" borderId="10" xfId="0" applyNumberFormat="1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left" vertical="top" wrapText="1"/>
    </xf>
    <xf numFmtId="49" fontId="4" fillId="0" borderId="14" xfId="56" applyNumberFormat="1" applyFont="1" applyFill="1" applyBorder="1" applyAlignment="1">
      <alignment horizontal="center" vertical="center"/>
    </xf>
    <xf numFmtId="2" fontId="4" fillId="0" borderId="14" xfId="56" applyNumberFormat="1" applyFont="1" applyFill="1" applyBorder="1" applyAlignment="1">
      <alignment horizontal="center" vertical="center"/>
    </xf>
    <xf numFmtId="0" fontId="17" fillId="0" borderId="14" xfId="0" applyFont="1" applyBorder="1" applyAlignment="1">
      <alignment wrapText="1"/>
    </xf>
    <xf numFmtId="2" fontId="9" fillId="0" borderId="10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49" fontId="4" fillId="0" borderId="15" xfId="56" applyNumberFormat="1" applyFont="1" applyFill="1" applyBorder="1" applyAlignment="1">
      <alignment horizontal="center" vertical="center"/>
    </xf>
    <xf numFmtId="49" fontId="4" fillId="0" borderId="14" xfId="56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horizontal="left" vertical="top" wrapText="1"/>
    </xf>
    <xf numFmtId="186" fontId="5" fillId="0" borderId="15" xfId="0" applyNumberFormat="1" applyFont="1" applyBorder="1" applyAlignment="1">
      <alignment horizontal="center" vertical="center" wrapText="1"/>
    </xf>
    <xf numFmtId="186" fontId="5" fillId="0" borderId="14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186" fontId="5" fillId="0" borderId="15" xfId="0" applyNumberFormat="1" applyFont="1" applyBorder="1" applyAlignment="1">
      <alignment horizontal="center" vertical="center"/>
    </xf>
    <xf numFmtId="186" fontId="5" fillId="0" borderId="14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wrapText="1"/>
    </xf>
    <xf numFmtId="0" fontId="17" fillId="0" borderId="14" xfId="0" applyFont="1" applyBorder="1" applyAlignment="1">
      <alignment wrapText="1"/>
    </xf>
    <xf numFmtId="187" fontId="4" fillId="0" borderId="15" xfId="0" applyNumberFormat="1" applyFont="1" applyFill="1" applyBorder="1" applyAlignment="1">
      <alignment horizontal="center" vertical="center"/>
    </xf>
    <xf numFmtId="187" fontId="4" fillId="0" borderId="14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wrapText="1"/>
    </xf>
    <xf numFmtId="198" fontId="3" fillId="32" borderId="15" xfId="0" applyNumberFormat="1" applyFont="1" applyFill="1" applyBorder="1" applyAlignment="1">
      <alignment horizontal="center" vertical="center"/>
    </xf>
    <xf numFmtId="198" fontId="3" fillId="32" borderId="14" xfId="0" applyNumberFormat="1" applyFont="1" applyFill="1" applyBorder="1" applyAlignment="1">
      <alignment horizontal="center" vertical="center"/>
    </xf>
    <xf numFmtId="2" fontId="4" fillId="0" borderId="15" xfId="56" applyNumberFormat="1" applyFont="1" applyFill="1" applyBorder="1" applyAlignment="1">
      <alignment horizontal="center" vertical="center"/>
    </xf>
    <xf numFmtId="2" fontId="4" fillId="0" borderId="14" xfId="56" applyNumberFormat="1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left" vertical="top" wrapText="1"/>
    </xf>
    <xf numFmtId="0" fontId="11" fillId="32" borderId="17" xfId="0" applyFont="1" applyFill="1" applyBorder="1" applyAlignment="1">
      <alignment horizontal="left" vertical="top" wrapText="1"/>
    </xf>
    <xf numFmtId="0" fontId="11" fillId="32" borderId="18" xfId="0" applyFont="1" applyFill="1" applyBorder="1" applyAlignment="1">
      <alignment horizontal="left" vertical="top" wrapText="1"/>
    </xf>
    <xf numFmtId="0" fontId="11" fillId="32" borderId="16" xfId="0" applyFont="1" applyFill="1" applyBorder="1" applyAlignment="1">
      <alignment horizontal="center" vertical="top" wrapText="1"/>
    </xf>
    <xf numFmtId="0" fontId="11" fillId="32" borderId="17" xfId="0" applyFont="1" applyFill="1" applyBorder="1" applyAlignment="1">
      <alignment horizontal="center" vertical="top" wrapText="1"/>
    </xf>
    <xf numFmtId="0" fontId="11" fillId="32" borderId="18" xfId="0" applyFont="1" applyFill="1" applyBorder="1" applyAlignment="1">
      <alignment horizontal="center" vertical="top" wrapText="1"/>
    </xf>
    <xf numFmtId="198" fontId="3" fillId="0" borderId="15" xfId="0" applyNumberFormat="1" applyFont="1" applyBorder="1" applyAlignment="1">
      <alignment horizontal="center" vertical="center"/>
    </xf>
    <xf numFmtId="198" fontId="3" fillId="0" borderId="14" xfId="0" applyNumberFormat="1" applyFont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3" fillId="0" borderId="19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3" fillId="0" borderId="22" xfId="0" applyFont="1" applyBorder="1" applyAlignment="1">
      <alignment/>
    </xf>
    <xf numFmtId="0" fontId="13" fillId="0" borderId="11" xfId="0" applyFont="1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3" fillId="0" borderId="24" xfId="0" applyFont="1" applyBorder="1" applyAlignment="1">
      <alignment/>
    </xf>
    <xf numFmtId="0" fontId="13" fillId="0" borderId="13" xfId="0" applyFont="1" applyBorder="1" applyAlignment="1">
      <alignment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left" wrapText="1"/>
    </xf>
    <xf numFmtId="0" fontId="19" fillId="0" borderId="14" xfId="0" applyFont="1" applyBorder="1" applyAlignment="1">
      <alignment horizontal="left" wrapText="1"/>
    </xf>
    <xf numFmtId="0" fontId="17" fillId="0" borderId="15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view="pageBreakPreview" zoomScaleSheetLayoutView="100" zoomScalePageLayoutView="0" workbookViewId="0" topLeftCell="A34">
      <selection activeCell="B40" sqref="B40"/>
    </sheetView>
  </sheetViews>
  <sheetFormatPr defaultColWidth="9.140625" defaultRowHeight="15"/>
  <cols>
    <col min="1" max="1" width="30.28125" style="0" customWidth="1"/>
    <col min="2" max="2" width="10.8515625" style="0" customWidth="1"/>
    <col min="3" max="3" width="9.421875" style="0" bestFit="1" customWidth="1"/>
    <col min="4" max="4" width="13.8515625" style="0" customWidth="1"/>
    <col min="5" max="5" width="11.28125" style="0" bestFit="1" customWidth="1"/>
    <col min="6" max="6" width="9.7109375" style="0" bestFit="1" customWidth="1"/>
    <col min="7" max="7" width="11.00390625" style="0" customWidth="1"/>
    <col min="8" max="8" width="9.421875" style="0" bestFit="1" customWidth="1"/>
    <col min="9" max="9" width="12.00390625" style="0" bestFit="1" customWidth="1"/>
    <col min="10" max="10" width="11.28125" style="0" bestFit="1" customWidth="1"/>
    <col min="11" max="11" width="9.7109375" style="0" bestFit="1" customWidth="1"/>
    <col min="12" max="12" width="27.140625" style="0" customWidth="1"/>
  </cols>
  <sheetData>
    <row r="1" spans="1:12" ht="15.75">
      <c r="A1" s="115" t="s">
        <v>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15.75">
      <c r="A2" s="116" t="s">
        <v>45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ht="15.75">
      <c r="A3" s="116" t="s">
        <v>56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16.5" thickBot="1">
      <c r="A4" s="116" t="s">
        <v>55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12" ht="15">
      <c r="A5" s="121" t="s">
        <v>7</v>
      </c>
      <c r="B5" s="107" t="s">
        <v>8</v>
      </c>
      <c r="C5" s="108"/>
      <c r="D5" s="108"/>
      <c r="E5" s="108"/>
      <c r="F5" s="109"/>
      <c r="G5" s="107" t="s">
        <v>8</v>
      </c>
      <c r="H5" s="110"/>
      <c r="I5" s="110"/>
      <c r="J5" s="110"/>
      <c r="K5" s="111"/>
      <c r="L5" s="98" t="s">
        <v>9</v>
      </c>
    </row>
    <row r="6" spans="1:12" ht="16.5" thickBot="1">
      <c r="A6" s="122"/>
      <c r="B6" s="102" t="s">
        <v>57</v>
      </c>
      <c r="C6" s="103"/>
      <c r="D6" s="103"/>
      <c r="E6" s="103"/>
      <c r="F6" s="104"/>
      <c r="G6" s="102" t="s">
        <v>58</v>
      </c>
      <c r="H6" s="105"/>
      <c r="I6" s="105"/>
      <c r="J6" s="105"/>
      <c r="K6" s="106"/>
      <c r="L6" s="99"/>
    </row>
    <row r="7" spans="1:12" ht="16.5" thickBot="1">
      <c r="A7" s="122"/>
      <c r="B7" s="12" t="s">
        <v>10</v>
      </c>
      <c r="C7" s="112" t="s">
        <v>11</v>
      </c>
      <c r="D7" s="113"/>
      <c r="E7" s="113"/>
      <c r="F7" s="114"/>
      <c r="G7" s="12" t="s">
        <v>10</v>
      </c>
      <c r="H7" s="112" t="s">
        <v>11</v>
      </c>
      <c r="I7" s="113"/>
      <c r="J7" s="113"/>
      <c r="K7" s="114"/>
      <c r="L7" s="100"/>
    </row>
    <row r="8" spans="1:12" ht="24.75" thickBot="1">
      <c r="A8" s="123"/>
      <c r="B8" s="13" t="s">
        <v>12</v>
      </c>
      <c r="C8" s="14" t="s">
        <v>13</v>
      </c>
      <c r="D8" s="14" t="s">
        <v>14</v>
      </c>
      <c r="E8" s="14" t="s">
        <v>15</v>
      </c>
      <c r="F8" s="14" t="s">
        <v>16</v>
      </c>
      <c r="G8" s="15" t="s">
        <v>12</v>
      </c>
      <c r="H8" s="14" t="s">
        <v>13</v>
      </c>
      <c r="I8" s="14" t="s">
        <v>14</v>
      </c>
      <c r="J8" s="14" t="s">
        <v>15</v>
      </c>
      <c r="K8" s="14" t="s">
        <v>16</v>
      </c>
      <c r="L8" s="101"/>
    </row>
    <row r="9" spans="1:12" ht="15">
      <c r="A9" s="18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  <c r="L9" s="20">
        <v>12</v>
      </c>
    </row>
    <row r="10" spans="1:12" ht="18.75" customHeight="1">
      <c r="A10" s="87" t="s">
        <v>46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9"/>
    </row>
    <row r="11" spans="1:12" ht="87" customHeight="1">
      <c r="A11" s="41" t="s">
        <v>27</v>
      </c>
      <c r="B11" s="29">
        <f>B12+B13</f>
        <v>4971.7</v>
      </c>
      <c r="C11" s="29">
        <f>C12+C13</f>
        <v>0</v>
      </c>
      <c r="D11" s="29">
        <f>D12+D13</f>
        <v>819.3</v>
      </c>
      <c r="E11" s="29">
        <f>E12+E13</f>
        <v>4152.4</v>
      </c>
      <c r="F11" s="30">
        <v>0</v>
      </c>
      <c r="G11" s="29">
        <f>G12+G13</f>
        <v>4932.8</v>
      </c>
      <c r="H11" s="29">
        <f>H12+H13</f>
        <v>0</v>
      </c>
      <c r="I11" s="29">
        <f>I12+I13</f>
        <v>819.3</v>
      </c>
      <c r="J11" s="29">
        <f>J12+J13</f>
        <v>4113.5</v>
      </c>
      <c r="K11" s="30">
        <v>0</v>
      </c>
      <c r="L11" s="33"/>
    </row>
    <row r="12" spans="1:12" ht="37.5" customHeight="1">
      <c r="A12" s="38" t="s">
        <v>26</v>
      </c>
      <c r="B12" s="31">
        <v>3339.5</v>
      </c>
      <c r="C12" s="31">
        <v>0</v>
      </c>
      <c r="D12" s="31">
        <v>0</v>
      </c>
      <c r="E12" s="31">
        <v>3339.5</v>
      </c>
      <c r="F12" s="31">
        <v>0</v>
      </c>
      <c r="G12" s="31">
        <v>3300.6</v>
      </c>
      <c r="H12" s="31">
        <v>0</v>
      </c>
      <c r="I12" s="31">
        <f>D12</f>
        <v>0</v>
      </c>
      <c r="J12" s="31">
        <v>3300.6</v>
      </c>
      <c r="K12" s="32">
        <v>0</v>
      </c>
      <c r="L12" s="40" t="s">
        <v>20</v>
      </c>
    </row>
    <row r="13" spans="1:12" ht="33.75" customHeight="1">
      <c r="A13" s="38" t="s">
        <v>34</v>
      </c>
      <c r="B13" s="31">
        <v>1632.2</v>
      </c>
      <c r="C13" s="32">
        <v>0</v>
      </c>
      <c r="D13" s="32">
        <v>819.3</v>
      </c>
      <c r="E13" s="31">
        <v>812.9</v>
      </c>
      <c r="F13" s="32">
        <v>0</v>
      </c>
      <c r="G13" s="31">
        <v>1632.2</v>
      </c>
      <c r="H13" s="32">
        <v>0</v>
      </c>
      <c r="I13" s="32">
        <v>819.3</v>
      </c>
      <c r="J13" s="31">
        <v>812.9</v>
      </c>
      <c r="K13" s="32">
        <v>0</v>
      </c>
      <c r="L13" s="39" t="s">
        <v>19</v>
      </c>
    </row>
    <row r="14" spans="1:12" ht="69.75" customHeight="1">
      <c r="A14" s="42" t="s">
        <v>28</v>
      </c>
      <c r="B14" s="29">
        <f>B15+B16</f>
        <v>588.3</v>
      </c>
      <c r="C14" s="29">
        <f>C15+C16</f>
        <v>0</v>
      </c>
      <c r="D14" s="29">
        <f>D15+D16</f>
        <v>62.2</v>
      </c>
      <c r="E14" s="29">
        <f>E15+E16</f>
        <v>526.1</v>
      </c>
      <c r="F14" s="30">
        <v>0</v>
      </c>
      <c r="G14" s="29">
        <f>G15+G16</f>
        <v>588.3</v>
      </c>
      <c r="H14" s="29">
        <f>H15+H16</f>
        <v>0</v>
      </c>
      <c r="I14" s="29">
        <f>I15+I16</f>
        <v>62.2</v>
      </c>
      <c r="J14" s="29">
        <f>J15+J16</f>
        <v>526.1</v>
      </c>
      <c r="K14" s="30">
        <v>0</v>
      </c>
      <c r="L14" s="39"/>
    </row>
    <row r="15" spans="1:12" ht="33" customHeight="1">
      <c r="A15" s="39" t="s">
        <v>25</v>
      </c>
      <c r="B15" s="31">
        <v>457.5</v>
      </c>
      <c r="C15" s="31">
        <v>0</v>
      </c>
      <c r="D15" s="31">
        <v>0</v>
      </c>
      <c r="E15" s="31">
        <v>457.5</v>
      </c>
      <c r="F15" s="31">
        <v>0</v>
      </c>
      <c r="G15" s="31">
        <v>457.5</v>
      </c>
      <c r="H15" s="31">
        <v>0</v>
      </c>
      <c r="I15" s="31">
        <v>0</v>
      </c>
      <c r="J15" s="31">
        <v>457.5</v>
      </c>
      <c r="K15" s="32">
        <v>0</v>
      </c>
      <c r="L15" s="40" t="s">
        <v>20</v>
      </c>
    </row>
    <row r="16" spans="1:12" ht="36.75" customHeight="1">
      <c r="A16" s="39" t="s">
        <v>35</v>
      </c>
      <c r="B16" s="31">
        <v>130.8</v>
      </c>
      <c r="C16" s="32">
        <v>0</v>
      </c>
      <c r="D16" s="32">
        <v>62.2</v>
      </c>
      <c r="E16" s="31">
        <v>68.6</v>
      </c>
      <c r="F16" s="32">
        <v>0</v>
      </c>
      <c r="G16" s="31">
        <v>130.8</v>
      </c>
      <c r="H16" s="32">
        <v>0</v>
      </c>
      <c r="I16" s="32">
        <v>62.2</v>
      </c>
      <c r="J16" s="31">
        <v>68.6</v>
      </c>
      <c r="K16" s="32">
        <v>0</v>
      </c>
      <c r="L16" s="39" t="s">
        <v>19</v>
      </c>
    </row>
    <row r="17" spans="1:12" ht="45" customHeight="1">
      <c r="A17" s="117" t="s">
        <v>44</v>
      </c>
      <c r="B17" s="83">
        <f>B19+B20</f>
        <v>362.2</v>
      </c>
      <c r="C17" s="83">
        <f>C19+C20</f>
        <v>0</v>
      </c>
      <c r="D17" s="83">
        <f>D19+D20</f>
        <v>0</v>
      </c>
      <c r="E17" s="83">
        <f>E19+E20</f>
        <v>362.2</v>
      </c>
      <c r="F17" s="93">
        <v>0</v>
      </c>
      <c r="G17" s="83">
        <f>J17</f>
        <v>351.2</v>
      </c>
      <c r="H17" s="83">
        <f>H19+H20</f>
        <v>0</v>
      </c>
      <c r="I17" s="83">
        <f>I19+I20</f>
        <v>0</v>
      </c>
      <c r="J17" s="83">
        <f>J19+J20</f>
        <v>351.2</v>
      </c>
      <c r="K17" s="83">
        <f>K19+K20</f>
        <v>0</v>
      </c>
      <c r="L17" s="119"/>
    </row>
    <row r="18" spans="1:12" ht="3.75" customHeight="1" hidden="1">
      <c r="A18" s="118"/>
      <c r="B18" s="84"/>
      <c r="C18" s="84"/>
      <c r="D18" s="84"/>
      <c r="E18" s="84"/>
      <c r="F18" s="94"/>
      <c r="G18" s="84"/>
      <c r="H18" s="84"/>
      <c r="I18" s="84"/>
      <c r="J18" s="84"/>
      <c r="K18" s="84"/>
      <c r="L18" s="120"/>
    </row>
    <row r="19" spans="1:12" ht="24" customHeight="1">
      <c r="A19" s="39" t="s">
        <v>24</v>
      </c>
      <c r="B19" s="31">
        <v>323.7</v>
      </c>
      <c r="C19" s="31">
        <v>0</v>
      </c>
      <c r="D19" s="31">
        <v>0</v>
      </c>
      <c r="E19" s="31">
        <v>323.7</v>
      </c>
      <c r="F19" s="31">
        <v>0</v>
      </c>
      <c r="G19" s="31">
        <v>323.7</v>
      </c>
      <c r="H19" s="31">
        <v>0</v>
      </c>
      <c r="I19" s="31">
        <v>0</v>
      </c>
      <c r="J19" s="31">
        <v>323.7</v>
      </c>
      <c r="K19" s="30">
        <v>0</v>
      </c>
      <c r="L19" s="39" t="s">
        <v>21</v>
      </c>
    </row>
    <row r="20" spans="1:12" ht="24.75" customHeight="1">
      <c r="A20" s="39" t="s">
        <v>18</v>
      </c>
      <c r="B20" s="31">
        <v>38.5</v>
      </c>
      <c r="C20" s="32">
        <v>0</v>
      </c>
      <c r="D20" s="32">
        <v>0</v>
      </c>
      <c r="E20" s="31">
        <v>38.5</v>
      </c>
      <c r="F20" s="32">
        <v>0</v>
      </c>
      <c r="G20" s="31">
        <v>27.5</v>
      </c>
      <c r="H20" s="32">
        <v>0</v>
      </c>
      <c r="I20" s="32">
        <v>0</v>
      </c>
      <c r="J20" s="31">
        <v>27.5</v>
      </c>
      <c r="K20" s="30">
        <v>0</v>
      </c>
      <c r="L20" s="16" t="s">
        <v>22</v>
      </c>
    </row>
    <row r="21" spans="1:12" ht="27.75" customHeight="1">
      <c r="A21" s="28" t="s">
        <v>2</v>
      </c>
      <c r="B21" s="29">
        <f>B11+B14+B17</f>
        <v>5922.2</v>
      </c>
      <c r="C21" s="29">
        <f aca="true" t="shared" si="0" ref="C21:K21">C11+C14+C17</f>
        <v>0</v>
      </c>
      <c r="D21" s="29">
        <f>D11+D14+D17</f>
        <v>881.5</v>
      </c>
      <c r="E21" s="29">
        <f>E11+E14+E17</f>
        <v>5040.7</v>
      </c>
      <c r="F21" s="29">
        <f t="shared" si="0"/>
        <v>0</v>
      </c>
      <c r="G21" s="29">
        <f t="shared" si="0"/>
        <v>5872.3</v>
      </c>
      <c r="H21" s="29">
        <f t="shared" si="0"/>
        <v>0</v>
      </c>
      <c r="I21" s="29">
        <f t="shared" si="0"/>
        <v>881.5</v>
      </c>
      <c r="J21" s="29">
        <f t="shared" si="0"/>
        <v>4990.8</v>
      </c>
      <c r="K21" s="29">
        <f t="shared" si="0"/>
        <v>0</v>
      </c>
      <c r="L21" s="39"/>
    </row>
    <row r="22" spans="1:12" ht="16.5" customHeight="1">
      <c r="A22" s="21" t="s">
        <v>17</v>
      </c>
      <c r="B22" s="3"/>
      <c r="C22" s="3"/>
      <c r="D22" s="3"/>
      <c r="E22" s="3"/>
      <c r="F22" s="3"/>
      <c r="G22" s="5">
        <f>G21/B21</f>
        <v>0.9915740772010402</v>
      </c>
      <c r="H22" s="5"/>
      <c r="I22" s="5"/>
      <c r="J22" s="5"/>
      <c r="K22" s="5"/>
      <c r="L22" s="22"/>
    </row>
    <row r="23" spans="1:12" ht="31.5" customHeight="1">
      <c r="A23" s="95" t="s">
        <v>52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7"/>
    </row>
    <row r="24" spans="1:12" ht="25.5" customHeight="1">
      <c r="A24" s="82" t="s">
        <v>32</v>
      </c>
      <c r="B24" s="76">
        <v>101.7</v>
      </c>
      <c r="C24" s="72">
        <v>0</v>
      </c>
      <c r="D24" s="76">
        <v>0</v>
      </c>
      <c r="E24" s="76">
        <v>101.7</v>
      </c>
      <c r="F24" s="72">
        <v>0</v>
      </c>
      <c r="G24" s="76">
        <f>J24</f>
        <v>78.1</v>
      </c>
      <c r="H24" s="72">
        <v>0</v>
      </c>
      <c r="I24" s="76">
        <v>0</v>
      </c>
      <c r="J24" s="76">
        <v>78.1</v>
      </c>
      <c r="K24" s="72">
        <v>0</v>
      </c>
      <c r="L24" s="74" t="s">
        <v>33</v>
      </c>
    </row>
    <row r="25" spans="1:12" ht="19.5" customHeight="1">
      <c r="A25" s="82"/>
      <c r="B25" s="77"/>
      <c r="C25" s="73"/>
      <c r="D25" s="77"/>
      <c r="E25" s="77"/>
      <c r="F25" s="73"/>
      <c r="G25" s="77"/>
      <c r="H25" s="73"/>
      <c r="I25" s="77"/>
      <c r="J25" s="77"/>
      <c r="K25" s="73"/>
      <c r="L25" s="75"/>
    </row>
    <row r="26" spans="1:12" ht="42.75" customHeight="1" hidden="1">
      <c r="A26" s="82"/>
      <c r="B26" s="1"/>
      <c r="C26" s="4"/>
      <c r="D26" s="1"/>
      <c r="E26" s="1"/>
      <c r="F26" s="4"/>
      <c r="G26" s="1"/>
      <c r="H26" s="4"/>
      <c r="I26" s="1"/>
      <c r="J26" s="1"/>
      <c r="K26" s="23"/>
      <c r="L26" s="58" t="s">
        <v>23</v>
      </c>
    </row>
    <row r="27" spans="1:12" ht="49.5" customHeight="1">
      <c r="A27" s="37" t="s">
        <v>38</v>
      </c>
      <c r="B27" s="1">
        <v>234.8</v>
      </c>
      <c r="C27" s="4">
        <v>0</v>
      </c>
      <c r="D27" s="1">
        <v>0</v>
      </c>
      <c r="E27" s="1">
        <v>234.8</v>
      </c>
      <c r="F27" s="4">
        <v>0</v>
      </c>
      <c r="G27" s="1">
        <v>234.7</v>
      </c>
      <c r="H27" s="4">
        <v>0</v>
      </c>
      <c r="I27" s="1">
        <v>0</v>
      </c>
      <c r="J27" s="1">
        <v>234.7</v>
      </c>
      <c r="K27" s="23">
        <v>0</v>
      </c>
      <c r="L27" s="58" t="s">
        <v>59</v>
      </c>
    </row>
    <row r="28" spans="1:12" ht="48" customHeight="1">
      <c r="A28" s="37" t="s">
        <v>39</v>
      </c>
      <c r="B28" s="1">
        <f>D28+E28</f>
        <v>23</v>
      </c>
      <c r="C28" s="4">
        <v>0</v>
      </c>
      <c r="D28" s="1">
        <v>0</v>
      </c>
      <c r="E28" s="1">
        <v>23</v>
      </c>
      <c r="F28" s="4">
        <v>0</v>
      </c>
      <c r="G28" s="1">
        <f>I28+J28</f>
        <v>22.9</v>
      </c>
      <c r="H28" s="4">
        <v>22.9</v>
      </c>
      <c r="I28" s="1">
        <v>0</v>
      </c>
      <c r="J28" s="1">
        <v>22.9</v>
      </c>
      <c r="K28" s="23">
        <v>0</v>
      </c>
      <c r="L28" s="58"/>
    </row>
    <row r="29" spans="1:12" ht="23.25">
      <c r="A29" s="37" t="s">
        <v>40</v>
      </c>
      <c r="B29" s="53">
        <v>565.9</v>
      </c>
      <c r="C29" s="53">
        <v>0</v>
      </c>
      <c r="D29" s="53">
        <v>105.4</v>
      </c>
      <c r="E29" s="53">
        <v>460.5</v>
      </c>
      <c r="F29" s="53">
        <v>0</v>
      </c>
      <c r="G29" s="53">
        <v>507.7</v>
      </c>
      <c r="H29" s="53">
        <v>0</v>
      </c>
      <c r="I29" s="53">
        <v>105.4</v>
      </c>
      <c r="J29" s="53">
        <v>402.3</v>
      </c>
      <c r="K29" s="53">
        <v>0</v>
      </c>
      <c r="L29" s="58" t="s">
        <v>49</v>
      </c>
    </row>
    <row r="30" spans="1:12" ht="15.75" customHeight="1">
      <c r="A30" s="78" t="s">
        <v>65</v>
      </c>
      <c r="B30" s="80">
        <v>313.3</v>
      </c>
      <c r="C30" s="80">
        <v>0</v>
      </c>
      <c r="D30" s="80">
        <v>0</v>
      </c>
      <c r="E30" s="80">
        <v>313.3</v>
      </c>
      <c r="F30" s="80">
        <v>0</v>
      </c>
      <c r="G30" s="85">
        <v>295.7</v>
      </c>
      <c r="H30" s="68" t="s">
        <v>30</v>
      </c>
      <c r="I30" s="68" t="s">
        <v>30</v>
      </c>
      <c r="J30" s="68" t="s">
        <v>60</v>
      </c>
      <c r="K30" s="68">
        <v>0</v>
      </c>
      <c r="L30" s="70" t="s">
        <v>50</v>
      </c>
    </row>
    <row r="31" spans="1:12" ht="8.25" customHeight="1">
      <c r="A31" s="79"/>
      <c r="B31" s="81"/>
      <c r="C31" s="81"/>
      <c r="D31" s="81"/>
      <c r="E31" s="81"/>
      <c r="F31" s="81"/>
      <c r="G31" s="86"/>
      <c r="H31" s="69"/>
      <c r="I31" s="69"/>
      <c r="J31" s="69"/>
      <c r="K31" s="69"/>
      <c r="L31" s="71"/>
    </row>
    <row r="32" spans="1:12" ht="29.25" customHeight="1">
      <c r="A32" s="65" t="s">
        <v>41</v>
      </c>
      <c r="B32" s="36">
        <f>E32+D32</f>
        <v>88</v>
      </c>
      <c r="C32" s="36">
        <v>0</v>
      </c>
      <c r="D32" s="36">
        <v>0</v>
      </c>
      <c r="E32" s="36">
        <v>88</v>
      </c>
      <c r="F32" s="36">
        <v>0</v>
      </c>
      <c r="G32" s="64">
        <f>J32+I32</f>
        <v>0</v>
      </c>
      <c r="H32" s="63" t="s">
        <v>30</v>
      </c>
      <c r="I32" s="63" t="s">
        <v>30</v>
      </c>
      <c r="J32" s="63" t="s">
        <v>30</v>
      </c>
      <c r="K32" s="63" t="s">
        <v>30</v>
      </c>
      <c r="L32" s="62" t="s">
        <v>43</v>
      </c>
    </row>
    <row r="33" spans="1:12" ht="94.5" customHeight="1">
      <c r="A33" s="67" t="s">
        <v>42</v>
      </c>
      <c r="B33" s="36">
        <f>E33+F33+D33</f>
        <v>2564</v>
      </c>
      <c r="C33" s="36">
        <v>0</v>
      </c>
      <c r="D33" s="36">
        <v>2324</v>
      </c>
      <c r="E33" s="36">
        <v>238.5</v>
      </c>
      <c r="F33" s="36">
        <v>1.5</v>
      </c>
      <c r="G33" s="64">
        <f>I33+J33+K33</f>
        <v>2553.4</v>
      </c>
      <c r="H33" s="63" t="s">
        <v>30</v>
      </c>
      <c r="I33" s="63" t="s">
        <v>63</v>
      </c>
      <c r="J33" s="63" t="s">
        <v>62</v>
      </c>
      <c r="K33" s="63" t="s">
        <v>61</v>
      </c>
      <c r="L33" s="62" t="s">
        <v>64</v>
      </c>
    </row>
    <row r="34" spans="1:12" ht="23.25" customHeight="1">
      <c r="A34" s="57" t="s">
        <v>2</v>
      </c>
      <c r="B34" s="54">
        <f>B24+B27+B28+B29+B30+B32+B33</f>
        <v>3890.7</v>
      </c>
      <c r="C34" s="54">
        <f>C24+C27+C28+C29+C30+C32+C33</f>
        <v>0</v>
      </c>
      <c r="D34" s="54">
        <f>D24+D27+D28+D29+D30+D32+D33</f>
        <v>2429.4</v>
      </c>
      <c r="E34" s="54">
        <f>E24+E27+E28+E29+E30+E32+E33</f>
        <v>1459.8</v>
      </c>
      <c r="F34" s="54">
        <f>F24+F27+F28+F29+F30+F32+F33</f>
        <v>1.5</v>
      </c>
      <c r="G34" s="54">
        <f>SUM(G24:G33)</f>
        <v>3692.5</v>
      </c>
      <c r="H34" s="54">
        <f>H24+H27+H28+H29+H30+H32+H33</f>
        <v>22.9</v>
      </c>
      <c r="I34" s="54">
        <f>I24+I27+I28+I29+I30+I32+I33</f>
        <v>2429.4</v>
      </c>
      <c r="J34" s="54">
        <f>J24+J27+J28+J29+J30+J32+J33</f>
        <v>1261.6000000000001</v>
      </c>
      <c r="K34" s="54">
        <f>K24+K27+K28+K29+K30+K32+K33</f>
        <v>1.5</v>
      </c>
      <c r="L34" s="56"/>
    </row>
    <row r="35" spans="1:12" ht="27" customHeight="1">
      <c r="A35" s="57" t="str">
        <f>A22</f>
        <v>уровень финансирования, %</v>
      </c>
      <c r="B35" s="36"/>
      <c r="C35" s="54"/>
      <c r="D35" s="54"/>
      <c r="E35" s="54"/>
      <c r="F35" s="54"/>
      <c r="G35" s="60">
        <f>G34/B34</f>
        <v>0.9490580101267124</v>
      </c>
      <c r="H35" s="55"/>
      <c r="I35" s="55"/>
      <c r="J35" s="55"/>
      <c r="K35" s="55"/>
      <c r="L35" s="56"/>
    </row>
    <row r="36" spans="1:12" ht="16.5" customHeight="1">
      <c r="A36" s="21"/>
      <c r="B36" s="3"/>
      <c r="C36" s="3"/>
      <c r="D36" s="3"/>
      <c r="E36" s="3"/>
      <c r="F36" s="3"/>
      <c r="G36" s="5"/>
      <c r="H36" s="5"/>
      <c r="I36" s="5"/>
      <c r="J36" s="5"/>
      <c r="K36" s="5"/>
      <c r="L36" s="22"/>
    </row>
    <row r="37" spans="1:12" ht="16.5" customHeight="1">
      <c r="A37" s="21"/>
      <c r="B37" s="3"/>
      <c r="C37" s="3"/>
      <c r="D37" s="3"/>
      <c r="E37" s="3"/>
      <c r="F37" s="3"/>
      <c r="G37" s="5"/>
      <c r="H37" s="5"/>
      <c r="I37" s="5"/>
      <c r="J37" s="5"/>
      <c r="K37" s="5"/>
      <c r="L37" s="22"/>
    </row>
    <row r="38" spans="1:12" ht="31.5" customHeight="1">
      <c r="A38" s="87" t="s">
        <v>53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9"/>
    </row>
    <row r="39" spans="1:12" ht="31.5" customHeight="1">
      <c r="A39" s="46" t="s">
        <v>29</v>
      </c>
      <c r="B39" s="47">
        <f aca="true" t="shared" si="1" ref="B39:K39">B40+B41</f>
        <v>5477.499999999999</v>
      </c>
      <c r="C39" s="47">
        <f t="shared" si="1"/>
        <v>0</v>
      </c>
      <c r="D39" s="47">
        <f t="shared" si="1"/>
        <v>4932.9</v>
      </c>
      <c r="E39" s="47">
        <f t="shared" si="1"/>
        <v>544.5999999999999</v>
      </c>
      <c r="F39" s="47">
        <f t="shared" si="1"/>
        <v>0</v>
      </c>
      <c r="G39" s="47">
        <f t="shared" si="1"/>
        <v>4456.6</v>
      </c>
      <c r="H39" s="47">
        <f t="shared" si="1"/>
        <v>0</v>
      </c>
      <c r="I39" s="47">
        <f t="shared" si="1"/>
        <v>3990.6</v>
      </c>
      <c r="J39" s="47">
        <f t="shared" si="1"/>
        <v>466</v>
      </c>
      <c r="K39" s="47">
        <f t="shared" si="1"/>
        <v>0</v>
      </c>
      <c r="L39" s="59"/>
    </row>
    <row r="40" spans="1:12" ht="34.5" customHeight="1">
      <c r="A40" s="43" t="s">
        <v>66</v>
      </c>
      <c r="B40" s="44">
        <f>E40+F40+D40</f>
        <v>5266.299999999999</v>
      </c>
      <c r="C40" s="44">
        <v>0</v>
      </c>
      <c r="D40" s="44">
        <v>4932.9</v>
      </c>
      <c r="E40" s="44">
        <v>333.4</v>
      </c>
      <c r="F40" s="44">
        <v>0</v>
      </c>
      <c r="G40" s="44">
        <f>H40+I40+J40+K40</f>
        <v>4245.5</v>
      </c>
      <c r="H40" s="44">
        <v>0</v>
      </c>
      <c r="I40" s="44">
        <v>3990.6</v>
      </c>
      <c r="J40" s="44">
        <v>254.9</v>
      </c>
      <c r="K40" s="44">
        <v>0</v>
      </c>
      <c r="L40" s="43" t="str">
        <f>A40</f>
        <v>Капитальный ремонт участка тепловых сетей от УТ-1 до УТ-3, д.Мелегежская Горка, </v>
      </c>
    </row>
    <row r="41" spans="1:12" ht="28.5" customHeight="1">
      <c r="A41" s="38" t="s">
        <v>47</v>
      </c>
      <c r="B41" s="44">
        <f>E41+F41+D41</f>
        <v>211.2</v>
      </c>
      <c r="C41" s="44">
        <v>0</v>
      </c>
      <c r="D41" s="44">
        <v>0</v>
      </c>
      <c r="E41" s="44">
        <v>211.2</v>
      </c>
      <c r="F41" s="44">
        <v>0</v>
      </c>
      <c r="G41" s="44">
        <f>H41+I41+J41+K41</f>
        <v>211.1</v>
      </c>
      <c r="H41" s="44">
        <v>0</v>
      </c>
      <c r="I41" s="45">
        <v>0</v>
      </c>
      <c r="J41" s="44">
        <v>211.1</v>
      </c>
      <c r="K41" s="44">
        <v>0</v>
      </c>
      <c r="L41" s="43" t="str">
        <f>A41</f>
        <v>ТО газопровода, экспертиза сметной документации</v>
      </c>
    </row>
    <row r="42" spans="1:12" ht="18.75" customHeight="1">
      <c r="A42" s="34" t="str">
        <f>A21</f>
        <v>Итого по программе </v>
      </c>
      <c r="B42" s="47">
        <f>B39</f>
        <v>5477.499999999999</v>
      </c>
      <c r="C42" s="47">
        <f>C39</f>
        <v>0</v>
      </c>
      <c r="D42" s="47">
        <f>D39</f>
        <v>4932.9</v>
      </c>
      <c r="E42" s="47">
        <f>E39</f>
        <v>544.5999999999999</v>
      </c>
      <c r="F42" s="47">
        <f>F39</f>
        <v>0</v>
      </c>
      <c r="G42" s="47">
        <f>H42+I42+J42+K42</f>
        <v>4456.6</v>
      </c>
      <c r="H42" s="47">
        <f>H39</f>
        <v>0</v>
      </c>
      <c r="I42" s="47">
        <f>I39</f>
        <v>3990.6</v>
      </c>
      <c r="J42" s="47">
        <f>J39</f>
        <v>466</v>
      </c>
      <c r="K42" s="47">
        <f>K39</f>
        <v>0</v>
      </c>
      <c r="L42" s="35"/>
    </row>
    <row r="43" spans="1:12" ht="27" customHeight="1">
      <c r="A43" s="48" t="str">
        <f>A22</f>
        <v>уровень финансирования, %</v>
      </c>
      <c r="B43" s="47"/>
      <c r="C43" s="47"/>
      <c r="D43" s="47"/>
      <c r="E43" s="47"/>
      <c r="F43" s="47"/>
      <c r="G43" s="61">
        <f>G42/B42</f>
        <v>0.8136193518941125</v>
      </c>
      <c r="H43" s="47"/>
      <c r="I43" s="47"/>
      <c r="J43" s="47"/>
      <c r="K43" s="47"/>
      <c r="L43" s="35"/>
    </row>
    <row r="44" spans="1:12" ht="23.25" customHeight="1">
      <c r="A44" s="90" t="s">
        <v>54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2"/>
    </row>
    <row r="45" spans="1:12" ht="43.5" customHeight="1">
      <c r="A45" s="43" t="s">
        <v>36</v>
      </c>
      <c r="B45" s="66">
        <f>E45</f>
        <v>426.3</v>
      </c>
      <c r="C45" s="17">
        <v>0</v>
      </c>
      <c r="D45" s="17">
        <v>0</v>
      </c>
      <c r="E45" s="66">
        <v>426.3</v>
      </c>
      <c r="F45" s="17">
        <v>0</v>
      </c>
      <c r="G45" s="66">
        <f>H333+I45+J45+K45</f>
        <v>352.6</v>
      </c>
      <c r="H45" s="17">
        <v>0</v>
      </c>
      <c r="I45" s="17">
        <v>0</v>
      </c>
      <c r="J45" s="66">
        <v>352.6</v>
      </c>
      <c r="K45" s="17">
        <v>0</v>
      </c>
      <c r="L45" s="51" t="s">
        <v>31</v>
      </c>
    </row>
    <row r="46" spans="1:12" ht="18" customHeight="1">
      <c r="A46" s="38" t="s">
        <v>37</v>
      </c>
      <c r="B46" s="49">
        <f>E46</f>
        <v>541.3</v>
      </c>
      <c r="C46" s="50" t="s">
        <v>30</v>
      </c>
      <c r="D46" s="50" t="s">
        <v>30</v>
      </c>
      <c r="E46" s="49">
        <v>541.3</v>
      </c>
      <c r="F46" s="50" t="s">
        <v>30</v>
      </c>
      <c r="G46" s="66">
        <f>H336+I46+J46+K46</f>
        <v>463.7</v>
      </c>
      <c r="H46" s="50" t="s">
        <v>30</v>
      </c>
      <c r="I46" s="50" t="s">
        <v>30</v>
      </c>
      <c r="J46" s="50" t="s">
        <v>48</v>
      </c>
      <c r="K46" s="50" t="s">
        <v>30</v>
      </c>
      <c r="L46" s="52" t="s">
        <v>37</v>
      </c>
    </row>
    <row r="47" spans="1:12" ht="20.25" customHeight="1">
      <c r="A47" s="24" t="s">
        <v>2</v>
      </c>
      <c r="B47" s="25">
        <f>B45+B46</f>
        <v>967.5999999999999</v>
      </c>
      <c r="C47" s="25">
        <f aca="true" t="shared" si="2" ref="C47:K47">C45+C46</f>
        <v>0</v>
      </c>
      <c r="D47" s="25">
        <f t="shared" si="2"/>
        <v>0</v>
      </c>
      <c r="E47" s="25">
        <f t="shared" si="2"/>
        <v>967.5999999999999</v>
      </c>
      <c r="F47" s="25">
        <f t="shared" si="2"/>
        <v>0</v>
      </c>
      <c r="G47" s="25">
        <f t="shared" si="2"/>
        <v>816.3</v>
      </c>
      <c r="H47" s="25">
        <f t="shared" si="2"/>
        <v>0</v>
      </c>
      <c r="I47" s="25">
        <f t="shared" si="2"/>
        <v>0</v>
      </c>
      <c r="J47" s="25">
        <f t="shared" si="2"/>
        <v>816.3</v>
      </c>
      <c r="K47" s="25">
        <f t="shared" si="2"/>
        <v>0</v>
      </c>
      <c r="L47" s="51"/>
    </row>
    <row r="48" spans="1:12" ht="31.5">
      <c r="A48" s="21" t="str">
        <f>A43</f>
        <v>уровень финансирования, %</v>
      </c>
      <c r="B48" s="3"/>
      <c r="C48" s="3"/>
      <c r="D48" s="3"/>
      <c r="E48" s="3"/>
      <c r="F48" s="3"/>
      <c r="G48" s="60">
        <f>G47/B47</f>
        <v>0.843633732947499</v>
      </c>
      <c r="H48" s="5"/>
      <c r="I48" s="5"/>
      <c r="J48" s="5"/>
      <c r="K48" s="5"/>
      <c r="L48" s="22"/>
    </row>
    <row r="49" spans="1:12" ht="35.25" customHeight="1">
      <c r="A49" s="26" t="s">
        <v>51</v>
      </c>
      <c r="B49" s="3">
        <f>B21+B42+B47+B34</f>
        <v>16258</v>
      </c>
      <c r="C49" s="3">
        <f aca="true" t="shared" si="3" ref="C49:K49">C21+C42+C47+C34</f>
        <v>0</v>
      </c>
      <c r="D49" s="3">
        <f t="shared" si="3"/>
        <v>8243.8</v>
      </c>
      <c r="E49" s="3">
        <f t="shared" si="3"/>
        <v>8012.7</v>
      </c>
      <c r="F49" s="3">
        <f t="shared" si="3"/>
        <v>1.5</v>
      </c>
      <c r="G49" s="3">
        <f t="shared" si="3"/>
        <v>14837.7</v>
      </c>
      <c r="H49" s="3">
        <f t="shared" si="3"/>
        <v>22.9</v>
      </c>
      <c r="I49" s="3">
        <f t="shared" si="3"/>
        <v>7301.5</v>
      </c>
      <c r="J49" s="3">
        <f t="shared" si="3"/>
        <v>7534.700000000001</v>
      </c>
      <c r="K49" s="3">
        <f t="shared" si="3"/>
        <v>1.5</v>
      </c>
      <c r="L49" s="22"/>
    </row>
    <row r="50" spans="1:12" ht="18.75">
      <c r="A50" s="26"/>
      <c r="B50" s="27" t="s">
        <v>3</v>
      </c>
      <c r="C50" s="27" t="s">
        <v>4</v>
      </c>
      <c r="D50" s="27" t="s">
        <v>5</v>
      </c>
      <c r="E50" s="27" t="s">
        <v>6</v>
      </c>
      <c r="F50" s="27" t="s">
        <v>0</v>
      </c>
      <c r="G50" s="27" t="s">
        <v>3</v>
      </c>
      <c r="H50" s="27" t="s">
        <v>4</v>
      </c>
      <c r="I50" s="27" t="s">
        <v>5</v>
      </c>
      <c r="J50" s="27" t="s">
        <v>6</v>
      </c>
      <c r="K50" s="27" t="s">
        <v>0</v>
      </c>
      <c r="L50" s="22"/>
    </row>
    <row r="51" spans="1:12" ht="16.5" customHeight="1">
      <c r="A51" s="21"/>
      <c r="B51" s="3"/>
      <c r="C51" s="3"/>
      <c r="D51" s="3"/>
      <c r="E51" s="3"/>
      <c r="F51" s="3"/>
      <c r="G51" s="5">
        <f>100%/(B49/G49)</f>
        <v>0.9126399311108377</v>
      </c>
      <c r="H51" s="5"/>
      <c r="I51" s="5">
        <f>100%/(D49/I49)</f>
        <v>0.8856959169315123</v>
      </c>
      <c r="J51" s="5">
        <f>100%/(E49/J49)</f>
        <v>0.94034470278433</v>
      </c>
      <c r="K51" s="5"/>
      <c r="L51" s="22"/>
    </row>
    <row r="52" spans="1:12" ht="15.75">
      <c r="A52" s="6"/>
      <c r="B52" s="7"/>
      <c r="C52" s="7"/>
      <c r="D52" s="7"/>
      <c r="E52" s="7"/>
      <c r="F52" s="7"/>
      <c r="G52" s="7"/>
      <c r="H52" s="7"/>
      <c r="I52" s="7"/>
      <c r="J52" s="7"/>
      <c r="K52" s="8"/>
      <c r="L52" s="9"/>
    </row>
    <row r="53" spans="1:12" ht="15.75">
      <c r="A53" s="6"/>
      <c r="B53" s="7"/>
      <c r="C53" s="7"/>
      <c r="D53" s="7"/>
      <c r="E53" s="7"/>
      <c r="F53" s="7"/>
      <c r="G53" s="7"/>
      <c r="H53" s="7"/>
      <c r="I53" s="7"/>
      <c r="J53" s="7"/>
      <c r="K53" s="8"/>
      <c r="L53" s="9"/>
    </row>
    <row r="54" spans="1:12" ht="15.75">
      <c r="A54" s="6"/>
      <c r="B54" s="2"/>
      <c r="C54" s="10"/>
      <c r="D54" s="10"/>
      <c r="E54" s="10"/>
      <c r="F54" s="7"/>
      <c r="G54" s="7"/>
      <c r="H54" s="7"/>
      <c r="I54" s="7"/>
      <c r="J54" s="7"/>
      <c r="K54" s="8"/>
      <c r="L54" s="9"/>
    </row>
    <row r="55" spans="1:12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</sheetData>
  <sheetProtection/>
  <mergeCells count="52">
    <mergeCell ref="A1:L1"/>
    <mergeCell ref="A2:L2"/>
    <mergeCell ref="A3:L3"/>
    <mergeCell ref="A4:L4"/>
    <mergeCell ref="A17:A18"/>
    <mergeCell ref="L17:L18"/>
    <mergeCell ref="H17:H18"/>
    <mergeCell ref="I17:I18"/>
    <mergeCell ref="J17:J18"/>
    <mergeCell ref="A5:A8"/>
    <mergeCell ref="L5:L8"/>
    <mergeCell ref="B6:F6"/>
    <mergeCell ref="G6:K6"/>
    <mergeCell ref="B5:F5"/>
    <mergeCell ref="G5:K5"/>
    <mergeCell ref="C7:F7"/>
    <mergeCell ref="H7:K7"/>
    <mergeCell ref="A10:L10"/>
    <mergeCell ref="A44:L44"/>
    <mergeCell ref="C17:C18"/>
    <mergeCell ref="D17:D18"/>
    <mergeCell ref="E17:E18"/>
    <mergeCell ref="F17:F18"/>
    <mergeCell ref="K17:K18"/>
    <mergeCell ref="B17:B18"/>
    <mergeCell ref="A38:L38"/>
    <mergeCell ref="A23:L23"/>
    <mergeCell ref="A24:A26"/>
    <mergeCell ref="B24:B25"/>
    <mergeCell ref="C24:C25"/>
    <mergeCell ref="D24:D25"/>
    <mergeCell ref="G17:G18"/>
    <mergeCell ref="G30:G31"/>
    <mergeCell ref="F30:F31"/>
    <mergeCell ref="H30:H31"/>
    <mergeCell ref="E24:E25"/>
    <mergeCell ref="F24:F25"/>
    <mergeCell ref="G24:G25"/>
    <mergeCell ref="H24:H25"/>
    <mergeCell ref="A30:A31"/>
    <mergeCell ref="B30:B31"/>
    <mergeCell ref="C30:C31"/>
    <mergeCell ref="D30:D31"/>
    <mergeCell ref="E30:E31"/>
    <mergeCell ref="I30:I31"/>
    <mergeCell ref="J30:J31"/>
    <mergeCell ref="K30:K31"/>
    <mergeCell ref="L30:L31"/>
    <mergeCell ref="K24:K25"/>
    <mergeCell ref="L24:L25"/>
    <mergeCell ref="I24:I25"/>
    <mergeCell ref="J24:J25"/>
  </mergeCells>
  <printOptions/>
  <pageMargins left="0.7480314960629921" right="0.7480314960629921" top="0.984251968503937" bottom="0.984251968503937" header="0.5118110236220472" footer="0.5118110236220472"/>
  <pageSetup fitToHeight="9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2018-02-28T11:44:11Z</cp:lastPrinted>
  <dcterms:created xsi:type="dcterms:W3CDTF">2006-09-16T00:00:00Z</dcterms:created>
  <dcterms:modified xsi:type="dcterms:W3CDTF">2019-02-12T14:08:26Z</dcterms:modified>
  <cp:category/>
  <cp:version/>
  <cp:contentType/>
  <cp:contentStatus/>
</cp:coreProperties>
</file>