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ownloads\цвылёво\"/>
    </mc:Choice>
  </mc:AlternateContent>
  <xr:revisionPtr revIDLastSave="0" documentId="8_{0E9853AA-0917-4840-928C-17D989585A16}" xr6:coauthVersionLast="47" xr6:coauthVersionMax="47" xr10:uidLastSave="{00000000-0000-0000-0000-000000000000}"/>
  <bookViews>
    <workbookView xWindow="-30210" yWindow="8520" windowWidth="28800" windowHeight="15375" activeTab="5" xr2:uid="{EFF5507B-FC23-4B0B-8C02-B656F3F0417D}"/>
  </bookViews>
  <sheets>
    <sheet name="Прил 1" sheetId="7" r:id="rId1"/>
    <sheet name="Прил 2 " sheetId="6" r:id="rId2"/>
    <sheet name="Прил 3" sheetId="9" r:id="rId3"/>
    <sheet name="Прил 4" sheetId="10" r:id="rId4"/>
    <sheet name="Прил 5" sheetId="11" r:id="rId5"/>
    <sheet name="Прил 6" sheetId="12" r:id="rId6"/>
  </sheets>
  <definedNames>
    <definedName name="_Hlk529961417" localSheetId="0">'Прил 1'!$A$12</definedName>
    <definedName name="_Hlk529961886" localSheetId="0">'Прил 1'!$A$17</definedName>
    <definedName name="_xlnm._FilterDatabase" localSheetId="3" hidden="1">'Прил 4'!$C$1:$C$189</definedName>
    <definedName name="OLE_LINK3" localSheetId="0">'Прил 1'!#REF!</definedName>
    <definedName name="_xlnm.Print_Titles" localSheetId="3">'Прил 4'!$8:$8</definedName>
    <definedName name="_xlnm.Print_Titles" localSheetId="4">'Прил 5'!$8:$8</definedName>
    <definedName name="_xlnm.Print_Titles" localSheetId="5">'Прил 6'!$7:$7</definedName>
    <definedName name="_xlnm.Print_Area" localSheetId="3">'Прил 4'!$A$1:$H$129</definedName>
    <definedName name="_xlnm.Print_Area" localSheetId="4">'Прил 5'!$A$1:$H$100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9" l="1"/>
  <c r="D25" i="9"/>
  <c r="D35" i="6"/>
  <c r="E16" i="9"/>
  <c r="E33" i="6" s="1"/>
  <c r="E31" i="6" s="1"/>
  <c r="E30" i="6" s="1"/>
  <c r="D16" i="9"/>
  <c r="C16" i="9"/>
  <c r="C33" i="6" s="1"/>
  <c r="C21" i="9"/>
  <c r="E35" i="6"/>
  <c r="C28" i="9"/>
  <c r="C25" i="9" s="1"/>
  <c r="C35" i="6" s="1"/>
  <c r="D33" i="6"/>
  <c r="C13" i="9"/>
  <c r="C32" i="6"/>
  <c r="E24" i="9"/>
  <c r="D24" i="9"/>
  <c r="D22" i="9" s="1"/>
  <c r="C24" i="9"/>
  <c r="C22" i="9" s="1"/>
  <c r="E26" i="6"/>
  <c r="E25" i="6"/>
  <c r="D26" i="6"/>
  <c r="D25" i="6" s="1"/>
  <c r="D13" i="6" s="1"/>
  <c r="C26" i="6"/>
  <c r="C25" i="6"/>
  <c r="D16" i="7"/>
  <c r="D19" i="7"/>
  <c r="D17" i="6"/>
  <c r="C19" i="6"/>
  <c r="E19" i="6"/>
  <c r="D19" i="6"/>
  <c r="C16" i="7"/>
  <c r="C19" i="7"/>
  <c r="E13" i="9"/>
  <c r="E32" i="6"/>
  <c r="D13" i="9"/>
  <c r="D32" i="6"/>
  <c r="E16" i="7"/>
  <c r="E19" i="7"/>
  <c r="E21" i="6"/>
  <c r="E17" i="6"/>
  <c r="E15" i="6"/>
  <c r="E14" i="6" s="1"/>
  <c r="E13" i="6" s="1"/>
  <c r="E37" i="6" s="1"/>
  <c r="D21" i="6"/>
  <c r="D15" i="6"/>
  <c r="D14" i="6"/>
  <c r="C17" i="6"/>
  <c r="C14" i="6" s="1"/>
  <c r="C13" i="6" s="1"/>
  <c r="C15" i="6"/>
  <c r="C21" i="6"/>
  <c r="E22" i="9"/>
  <c r="E12" i="9" s="1"/>
  <c r="E34" i="6"/>
  <c r="C12" i="9" l="1"/>
  <c r="C34" i="6"/>
  <c r="C31" i="6"/>
  <c r="C30" i="6" s="1"/>
  <c r="C37" i="6" s="1"/>
  <c r="D34" i="6"/>
  <c r="D31" i="6" s="1"/>
  <c r="D30" i="6" s="1"/>
  <c r="D37" i="6" s="1"/>
  <c r="D12" i="9"/>
</calcChain>
</file>

<file path=xl/sharedStrings.xml><?xml version="1.0" encoding="utf-8"?>
<sst xmlns="http://schemas.openxmlformats.org/spreadsheetml/2006/main" count="1679" uniqueCount="391">
  <si>
    <t>1 13 00000 00 0000 130</t>
  </si>
  <si>
    <t>ДОХОДЫ ОТ ОКАЗАНИЯ ПЛАТНЫХ УСЛУГ И КОМПЕНСАЦИИ ЗАТРАТ ГОСУДАРСТВА</t>
  </si>
  <si>
    <t>2 00 00000 00 0000 000</t>
  </si>
  <si>
    <t>БЕЗВОЗМЕЗДНЫЕ ПОСТУПЛЕНИЯ</t>
  </si>
  <si>
    <t>Земельный налог</t>
  </si>
  <si>
    <t>Налог на имущество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</si>
  <si>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</si>
  <si>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</si>
  <si>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</si>
  <si>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1 03 02000 01 0000 110</t>
  </si>
  <si>
    <t xml:space="preserve">Прочие доходы от использования имущества и прав, находящихся в государственной и муниципальной собственности  ( за исключением имущества муниципальных автономных учреждений, а также имущества муниципальных унитарных предприятий, в том числе казенных) </t>
  </si>
  <si>
    <t>Источник доходов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</si>
  <si>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</si>
  <si>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</si>
  <si>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</si>
  <si>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</si>
  <si>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</si>
  <si>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</si>
  <si>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НАЛОГИ НА ИМУЩЕСТВО</t>
  </si>
  <si>
    <t xml:space="preserve">1 08 00000 00 0000 000   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</si>
  <si>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</si>
  <si>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</si>
  <si>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</si>
  <si>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</si>
  <si>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1 11 05075 10 0000 120</t>
  </si>
  <si>
    <t>Доходы от сдачи в аренду имущества, составляющего казну поселения (за исключением земельных участков)</t>
  </si>
  <si>
    <t>1 11 09000 10 0000 120</t>
  </si>
  <si>
    <t xml:space="preserve"> ПРОГНОЗИРУЕМЫЕ</t>
  </si>
  <si>
    <t xml:space="preserve"> 1 00 00000 00 0000 000</t>
  </si>
  <si>
    <t>1 06 02000 02 0000 110</t>
  </si>
  <si>
    <t>1 06 06000 02 0000 110</t>
  </si>
  <si>
    <t>1 06 00000 00 0000 000</t>
  </si>
  <si>
    <t>2 02 00000 00 0000 000</t>
  </si>
  <si>
    <t>2 07 00000 00 0000 000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</si>
  <si>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</si>
  <si>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</si>
  <si>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Наименование</t>
  </si>
  <si>
    <t>000 01 05 02 01 10 0000 000</t>
  </si>
  <si>
    <t>Изменение прочих остатков денежных средств бюджетов поселений</t>
  </si>
  <si>
    <t>000 01 05 02 01 10 0000 510</t>
  </si>
  <si>
    <t>Увеличение прочих остатков денежных средств бюджетов поселений</t>
  </si>
  <si>
    <t>000 01 05 02 01 10 0000 610</t>
  </si>
  <si>
    <t>Уменьшение прочих остатков денежных средств бюджетов поселений</t>
  </si>
  <si>
    <t>000 01 03 01 00 00 0000 000</t>
  </si>
  <si>
    <t>Бюджетные кредиты, предоставленные внутри страны в валюте Российской Федерации</t>
  </si>
  <si>
    <t xml:space="preserve"> 000 01 03 01 00 10 0000 710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</si>
  <si>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</si>
  <si>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>000 01 03 01 00 10 0000 810</t>
  </si>
  <si>
    <t>Погашение бюджетами поселений бюджетных кредитов от других бюджетов бюджетной системы Российской Федерации в валюте Российской Федерации</t>
  </si>
  <si>
    <r>
      <t>Код</t>
    </r>
    <r>
      <rPr>
        <b/>
        <sz val="10"/>
        <rFont val="Times New Roman"/>
        <family val="1"/>
        <charset val="204"/>
      </rPr>
      <t xml:space="preserve"> </t>
    </r>
  </si>
  <si>
    <t>Код бюджетной классификации</t>
  </si>
  <si>
    <t>Источники доходов</t>
  </si>
  <si>
    <t>сумма            2025 год</t>
  </si>
  <si>
    <t>Дотации бюджетам поселений на выравнивание бюджетной обеспеченности</t>
  </si>
  <si>
    <t>Дотации бюджетам поселений на выравнивание бюджетной обеспеченности (обл. бюджета)</t>
  </si>
  <si>
    <t>Дотации бюджетам поселений на выравнивание бюджетной обеспеченности (бюджета района)</t>
  </si>
  <si>
    <t>2 02 20000 00 0000 150</t>
  </si>
  <si>
    <t>Субсидии бюджетам сельских поселений</t>
  </si>
  <si>
    <t>2 02 29999 10 0000 150</t>
  </si>
  <si>
    <t>2 02 30000 00 0000 150</t>
  </si>
  <si>
    <t>Субвенции бюджетам субъектов Российской Федерации и муниципальных образований</t>
  </si>
  <si>
    <t>2 02 35118 10 0000 150</t>
  </si>
  <si>
    <t>2 02 30024 10 0000 150</t>
  </si>
  <si>
    <t>2 02 40000 00 0000 150</t>
  </si>
  <si>
    <t>Иные межбюджетные трансферты</t>
  </si>
  <si>
    <t>2 02 49999 00 0000 150</t>
  </si>
  <si>
    <t xml:space="preserve"> 1 05 00000 00 0000 000</t>
  </si>
  <si>
    <t>НАЛОГИ НА СОВОКУПНЫЙ ДОХОД</t>
  </si>
  <si>
    <t>1 05 03000 01 0000 110</t>
  </si>
  <si>
    <t>Единый сельскохозяйственный налог</t>
  </si>
  <si>
    <t>сумма            2026 год</t>
  </si>
  <si>
    <t xml:space="preserve"> на 2025 год и плановый период 2026 и 2027 годов</t>
  </si>
  <si>
    <t>сумма            2027 год</t>
  </si>
  <si>
    <t>Прочие субсидии бюджетам сельских поселений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</si>
  <si>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(тыс.руб)</t>
  </si>
  <si>
    <t>2 02 20216 10 0000 150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</si>
  <si>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</si>
  <si>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Межбюджетные трансферты,</t>
  </si>
  <si>
    <t xml:space="preserve">получаемые из других бюджетов бюджетной системы Российской Федерации </t>
  </si>
  <si>
    <t>на 2025 год и на плановый период 2026 и 2027 годов</t>
  </si>
  <si>
    <t>2 02 16001 10 0000 150</t>
  </si>
  <si>
    <t>2 02 10000 00 0000 150</t>
  </si>
  <si>
    <t>Прочие субсидии бюджетам сельских поселений (на комплекс мероприятий по борьбе с борщевиком Сосновского)</t>
  </si>
  <si>
    <t>Прочие субсидии бюджетам сельских поселений (на обеспечение стимулирующих выплат работникам
муниципальных учреждений культуры Ленинградской области)</t>
  </si>
  <si>
    <t>Субвенции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</si>
  <si>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2 02 40014 10 0000 150</t>
  </si>
  <si>
    <t>Межбюджетные трансферты на осуществление части полномочий Тихвинского района на содержание автомобильных дорог вне границ населенных пунктов 050/00091</t>
  </si>
  <si>
    <t>Прочие межбюджетные трансферты, передаваемые бюджетам поселений (дополнительная финансовая помощь из бюджета района) 042/00087</t>
  </si>
  <si>
    <t>Прочие межбюджетные трансферты, передаваемые бюджетам поселений  (на дополнительную финансовою помощь поселениям в целях финансового обеспечения расходных обязательств поселений на сохранение целевых показателей повышения оплаты труда работников учреждений культуры) 040/00086</t>
  </si>
  <si>
    <t>Прочие межбюджетные трансферты, передаваемые бюджетам поселений на развитие общественной инфроструктуры (ремонт братских захоронений советских воинов ВОВ, памятников погибшим в ВОВ)  934/00084</t>
  </si>
  <si>
    <t xml:space="preserve">                                                                                                                                             УТВЕРЖДЕНЫ</t>
  </si>
  <si>
    <t xml:space="preserve">                                                                                                                                             решением совета депутатов</t>
  </si>
  <si>
    <t xml:space="preserve">                                                                                                                                             (Приложение № 3)</t>
  </si>
  <si>
    <t xml:space="preserve">Субвенции бюджетам поселений на осуществление первичного воинского учета на территориях, где отсутствуют военные комиссариаты </t>
  </si>
  <si>
    <t xml:space="preserve">                                                                                                                                                    УТВЕРЖДЕНЫ</t>
  </si>
  <si>
    <t xml:space="preserve">                                                                                                                                                     решением совета депутатов</t>
  </si>
  <si>
    <t xml:space="preserve">                                                                                                                                                     (Приложение № 2)</t>
  </si>
  <si>
    <t>Сумма, тысяч рублей</t>
  </si>
  <si>
    <t>2025 год</t>
  </si>
  <si>
    <t>2026 год</t>
  </si>
  <si>
    <t>2027 год</t>
  </si>
  <si>
    <t>Дотации бюджетам субъектов Российской Федерации и муниципальных образований</t>
  </si>
  <si>
    <t>2 02 20000 13 0000 150</t>
  </si>
  <si>
    <t>Субсидии бюджетам городских поселений</t>
  </si>
  <si>
    <t>ВСЕГО ДОХОДОВ</t>
  </si>
  <si>
    <t>Код бюджетной  классификации</t>
  </si>
  <si>
    <t xml:space="preserve">                                                                                                                              решением совета депутатов</t>
  </si>
  <si>
    <t xml:space="preserve">                                                                                                                              (Приложение № 1)</t>
  </si>
  <si>
    <t xml:space="preserve">                                                                                                                              УТВЕРЖДЕНЫ</t>
  </si>
  <si>
    <t xml:space="preserve">внутреннего финансирования дефицита бюджета </t>
  </si>
  <si>
    <t xml:space="preserve">ИСТОЧНИКИ </t>
  </si>
  <si>
    <t xml:space="preserve">на 2025 и на плановый период 2026 и 2027 годов     </t>
  </si>
  <si>
    <t xml:space="preserve">(тыс.руб)        </t>
  </si>
  <si>
    <t>Сумма                                 2027 год</t>
  </si>
  <si>
    <t>Сумма                                        2026 год</t>
  </si>
  <si>
    <t>Сумма                                          2025 год</t>
  </si>
  <si>
    <t>Всего источников внутреннего финансирования дефицита бюджета:</t>
  </si>
  <si>
    <t xml:space="preserve">                                                                                                                                              от ____________ 2025 г. № 09- __</t>
  </si>
  <si>
    <t xml:space="preserve">                                                                                                                              Цвылёвского сельского поселения</t>
  </si>
  <si>
    <t xml:space="preserve">                                                                                                                              от _______________ 2025 г. № 09-____</t>
  </si>
  <si>
    <r>
      <t xml:space="preserve"> Цвылёвского сельского</t>
    </r>
    <r>
      <rPr>
        <sz val="10"/>
        <rFont val="Times New Roman"/>
        <family val="1"/>
        <charset val="204"/>
      </rPr>
      <t xml:space="preserve"> </t>
    </r>
    <r>
      <rPr>
        <b/>
        <sz val="14.5"/>
        <color indexed="8"/>
        <rFont val="Times New Roman"/>
        <family val="1"/>
        <charset val="204"/>
      </rPr>
      <t xml:space="preserve">поселения    </t>
    </r>
  </si>
  <si>
    <t xml:space="preserve">                                                                                                                                                     Цвылёвского сельского поселения</t>
  </si>
  <si>
    <t>поступления налоговых, неналоговых доходов и безвозмездных поступлений в бюджет                                                      Цвылёвского сельского поселения по кодам видов доходов</t>
  </si>
  <si>
    <t xml:space="preserve">                                                                                                                                             Цвылёвского сельского поселения</t>
  </si>
  <si>
    <t>Прочие субсидии на капитальный ремонт объектов (Культура) (конкурсные)</t>
  </si>
  <si>
    <t>Иные межбюджетные трансферты на финансирование иных мероприятий ,направленных на развитие общественной инфраструктуры поселений</t>
  </si>
  <si>
    <t xml:space="preserve">                                                                                                                                                     от 25.07.2025 г. № 09-36</t>
  </si>
  <si>
    <t xml:space="preserve">Утверждено                                                                    решением совета депутатов                                         Цвылёвского сельского поселения                                            от  25  июля 2025г. № 09- 36  </t>
  </si>
  <si>
    <t>Приложение № 4</t>
  </si>
  <si>
    <t xml:space="preserve">Распределение бюджетных ассигнований по целевым статьям                                                                                                                                                                (муниципальным программам и непрограммным направлениям деятельности),                                                                                                                                    группам видов расходов классификации расходов бюджетов, а также по разделам и подразделам классификации расходов бюджета Цвылёвского сельского поселения на 2025 год и на плановый период 2026 и 2027 годов </t>
  </si>
  <si>
    <t>(тыс.руб.)</t>
  </si>
  <si>
    <t>ВР</t>
  </si>
  <si>
    <t>Рз</t>
  </si>
  <si>
    <t>Пр</t>
  </si>
  <si>
    <t>Плановый период</t>
  </si>
  <si>
    <t>Сумма</t>
  </si>
  <si>
    <t>ЦСР</t>
  </si>
  <si>
    <t>ПР</t>
  </si>
  <si>
    <t>Муниципальная программа "Развитие сферы культуры и спорта в Цвылевском сельском поселении"</t>
  </si>
  <si>
    <t>01.0.00.00000</t>
  </si>
  <si>
    <t>Комплексы процессных мероприятий</t>
  </si>
  <si>
    <t>01.4.00.00000</t>
  </si>
  <si>
    <t>Комплекс процессных мероприятий "Создание условий для организации досуга и обеспечение жителей поселения услугами организации культуры"</t>
  </si>
  <si>
    <t>01.4.01.00000</t>
  </si>
  <si>
    <t>Расходы на обеспечение деятельности муниципальных казенных учреждений</t>
  </si>
  <si>
    <t>01.4.01.00120</t>
  </si>
  <si>
    <t>Расходы на обеспечение деятельности муниципальных казенных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</si>
  <si>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1.0.0</t>
  </si>
  <si>
    <t>08</t>
  </si>
  <si>
    <t>01</t>
  </si>
  <si>
    <t>Расходы на обеспечение деятельности муниципальных казенных учреждений (Закупка товаров, работ и услуг для обеспечения государственных (муниципальных) нужд)</t>
  </si>
  <si>
    <t>2.0.0</t>
  </si>
  <si>
    <t>Расходы на обеспечение деятельности муниципальных казенных учреждений (Иные бюджетные ассигнования)</t>
  </si>
  <si>
    <t>8.0.0</t>
  </si>
  <si>
    <t>Иные межбюджетные трансферты на оказание дополнительной финансовой помощи поселениям в целях финансового обеспечения расходных обязательств поселений на сохранение целевых показателей повышения оплаты труда работников учреждений культуры из бюджета Тихвинского района</t>
  </si>
  <si>
    <t>01.4.01.60860</t>
  </si>
  <si>
    <t>Иные межбюджетные трансферты на оказание дополнительной финансовой помощи поселениям в целях финансового обеспечения расходных обязательств поселений на сохранение целевых показателей повышения оплаты труда работников учреждений культуры из бюджета Тихвинского района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</si>
  <si>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за счет дополнительной финансовой помощи из бюджета Тихвинского района</t>
  </si>
  <si>
    <t>01.4.01.60870</t>
  </si>
  <si>
    <t>Расходы за счет дополнительной финансовой помощи из бюджета Тихвинского района (Закупка товаров, работ и услуг для обеспечения государственных (муниципальных) нужд)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</si>
  <si>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РФ от 7 мая 2012 года № 597 "О мероприятиях по реализации государственной социальной политики" за счет средств областного и местного бюджетов</t>
  </si>
  <si>
    <t>01.4.01.S0360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</si>
  <si>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РФ от 7 мая 2012 года № 597 "О мероприятиях по реализации государственной социальной политики" за счет средств областного и местного бюджетов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</si>
  <si>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Комплекс процессных мероприятий "Организация библиотечного обслуживания населения, комплектование и обеспечение сохранности библиотечных фондов"</t>
  </si>
  <si>
    <t>01.4.02.00000</t>
  </si>
  <si>
    <t>01.4.02.00120</t>
  </si>
  <si>
    <t>01.4.02.S0360</t>
  </si>
  <si>
    <t>Комплекс процессных мероприятий "Развитие физической культуры и спорта"</t>
  </si>
  <si>
    <t>01.4.03.00000</t>
  </si>
  <si>
    <t>01.4.03.00120</t>
  </si>
  <si>
    <t>11</t>
  </si>
  <si>
    <t>01.4.03.60870</t>
  </si>
  <si>
    <t>Расходы за счет дополнительной финансовой помощи из бюджета Тихвинского района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</si>
  <si>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Отраслевые проекты</t>
  </si>
  <si>
    <t>01.7.00.00000</t>
  </si>
  <si>
    <t>Отраслевой проект "Современный облик сельских территорий"</t>
  </si>
  <si>
    <t>01.7.03.00000</t>
  </si>
  <si>
    <t>Мероприятия по капитальному ремонту объектов культуры на сельских территориях</t>
  </si>
  <si>
    <t>01.7.03.S0670</t>
  </si>
  <si>
    <t>Мероприятия по капитальному ремонту объектов культуры на сельских территориях (Закупка товаров, работ и услуг для обеспечения государственных (муниципальных) нужд)</t>
  </si>
  <si>
    <t>Муниципальная программа "Создание условий для эффективного выполнения оганами местного самоуправления своих полномочий на территории Цвылевского сельского поселения"</t>
  </si>
  <si>
    <t>02.0.00.00000</t>
  </si>
  <si>
    <t>02.4.00.00000</t>
  </si>
  <si>
    <t>Комплекс процессных мероприятий "Развитие и поддержка инициатив жителей населенных пунктов в решении вопросов местного значения"</t>
  </si>
  <si>
    <t>02.4.01.00000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</si>
  <si>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 за счет средств областного и местного бюджетов</t>
  </si>
  <si>
    <t>02.4.01.S5130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</si>
  <si>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 за счет средств областного и местного бюджетов (Закупка товаров, работ и услуг для обеспечения государственных (муниципальных) нужд)</t>
  </si>
  <si>
    <t>04</t>
  </si>
  <si>
    <t>09</t>
  </si>
  <si>
    <t>Комплекс процессных мероприятий "Защита населения и территорий от чрезвычайных ситуаций природного и техногенного характера, пожарная безопасность, гражданская оборона"</t>
  </si>
  <si>
    <t>02.4.02.00000</t>
  </si>
  <si>
    <t>Мероприятия по защите населения и территорий от чрезвычайных ситуаций природного и техногенного характера, пожарная безопасность</t>
  </si>
  <si>
    <t>02.4.02.02080</t>
  </si>
  <si>
    <t>Мероприятия по защите населения и территорий от чрезвычайных ситуаций природного и техногенного характера, пожарная безопасность (Закупка товаров, работ и услуг для обеспечения государственных (муниципальных) нужд)</t>
  </si>
  <si>
    <t>03</t>
  </si>
  <si>
    <t>10</t>
  </si>
  <si>
    <t>Комплекс процессных мероприятий "Благоустройство, озеленение и уборка территории Цвылевского сельского поселения"</t>
  </si>
  <si>
    <t>02.4.03.00000</t>
  </si>
  <si>
    <t>Мероприятия по благоустройству, озеленению и уборке территории Цвылевского сельского поселения</t>
  </si>
  <si>
    <t>02.4.03.02100</t>
  </si>
  <si>
    <t>Мероприятия по благоустройству, озеленению и уборке территории Цвылевского сельского поселения (Закупка товаров, работ и услуг для обеспечения государственных (муниципальных) нужд)</t>
  </si>
  <si>
    <t>05</t>
  </si>
  <si>
    <t>Мероприятия по борьбе с борщевиком Сосновского</t>
  </si>
  <si>
    <t>02.4.03.02120</t>
  </si>
  <si>
    <t>Мероприятия по борьбе с борщевиком Сосновского (Закупка товаров, работ и услуг для обеспечения государственных (муниципальных) нужд)</t>
  </si>
  <si>
    <t>Комплекс процессных мероприятий "Организация уличного освещения Цвылевского сельского поселения"</t>
  </si>
  <si>
    <t>02.4.04.00000</t>
  </si>
  <si>
    <t>Мероприятия по организации уличного освещения</t>
  </si>
  <si>
    <t>02.4.04.02110</t>
  </si>
  <si>
    <t>Мероприятия по организации уличного освещения (Закупка товаров, работ и услуг для обеспечения государственных (муниципальных) нужд)</t>
  </si>
  <si>
    <t>Мероприятия, направленные на развитие общественной инфраструктуры поселений за счет средств бюджета Тихвинского района</t>
  </si>
  <si>
    <t>02.4.04.60840</t>
  </si>
  <si>
    <t>Мероприятия, направленные на развитие общественной инфраструктуры поселений за счет средств бюджета Тихвинского района (Закупка товаров, работ и услуг для обеспечения государственных (муниципальных) нужд)</t>
  </si>
  <si>
    <t>Комплекс процессных мероприятий "Организация деятельности по сбору (в т.ч. раздельному сбору) и транспортированию твердых коммунальных отходов"</t>
  </si>
  <si>
    <t>02.4.05.00000</t>
  </si>
  <si>
    <t>Сбор и транспортирование твердых коммунальных отходов</t>
  </si>
  <si>
    <t>02.4.05.02220</t>
  </si>
  <si>
    <t>Сбор и транспортирование твердых коммунальных отходов (Закупка товаров, работ и услуг для обеспечения государственных (муниципальных) нужд)</t>
  </si>
  <si>
    <t>02.7.00.00000</t>
  </si>
  <si>
    <t>Отраслевой проект "Благоустройство сельских территорий"</t>
  </si>
  <si>
    <t>02.7.01.00000</t>
  </si>
  <si>
    <t>Расходы на реализацию комплекса мероприятий по борьбе с борщевиком Сосновского на территориях муниципальных образований ЛО за счет средств областного и местного бюджетов</t>
  </si>
  <si>
    <t>02.7.01.S4310</t>
  </si>
  <si>
    <t>Расходы на реализацию комплекса мероприятий по борьбе с борщевиком Сосновского на территориях муниципальных образований ЛО за счет средств областного и местного бюджетов (Закупка товаров, работ и услуг для обеспечения государственных (муниципальных) нужд)</t>
  </si>
  <si>
    <t>Муниципальная программа "Содержание и ремонт автомобильных дорог общего пользования местного значения в Цвылевском сельском поселении"</t>
  </si>
  <si>
    <t>04.0.00.00000</t>
  </si>
  <si>
    <t>04.4.00.00000</t>
  </si>
  <si>
    <t>Комплекс процессных мероприятий "Поддержка существующей сети дорог Цвылевского сельского поселения"</t>
  </si>
  <si>
    <t>04.4.01.00000</t>
  </si>
  <si>
    <t>Содержание автомобильных дорог общего пользования местного значения</t>
  </si>
  <si>
    <t>04.4.01.9Д040</t>
  </si>
  <si>
    <t>Содержание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</si>
  <si>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Ремонт автомобильных дорог и дворовых территорий многоквартирных домов</t>
  </si>
  <si>
    <t>04.4.01.9Д050</t>
  </si>
  <si>
    <t>Ремонт автомобильных дорог и дворовых территорий многоквартирных домов (Закупка товаров, работ и услуг для обеспечения государственных (муниципальных) нужд)</t>
  </si>
  <si>
    <t>Освещение автомобильных дорог общего пользования местного значения</t>
  </si>
  <si>
    <t>04.4.01.9Д060</t>
  </si>
  <si>
    <t>Освещение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</si>
  <si>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Осуществление части полномочий по содержанию автомобильных дорог местного значения вне границ населенных пунктов Тихвинского района</t>
  </si>
  <si>
    <t>04.4.01.9Д091</t>
  </si>
  <si>
    <t>Осуществление части полномочий по содержанию автомобильных дорог местного значения вне границ населенных пунктов Тихвинского района (Закупка товаров, работ и услуг для обеспечения государственных (муниципальных) нужд)</t>
  </si>
  <si>
    <t>Отраслевой проект</t>
  </si>
  <si>
    <t>04.7.00.00000</t>
  </si>
  <si>
    <t>Отраслевой проект "Развитие и приведение в нормативное состояние автомобильных дорог общего пользования"</t>
  </si>
  <si>
    <t>04.7.01.00000</t>
  </si>
  <si>
    <t>Ремонт автомобильных дорог общего пользования местного значения за счет средств областного и местного бюджетов</t>
  </si>
  <si>
    <t>04.7.01.SД140</t>
  </si>
  <si>
    <t>Ремонт автомобильных дорог общего пользования местного значения за счет средств областного и местного бюджетов (Закупка товаров, работ и услуг для обеспечения государственных (муниципальных) нужд)</t>
  </si>
  <si>
    <t>Доплаты к пенсиям, дополнительное пенсионное обеспечение в рамках непрограммных расходов</t>
  </si>
  <si>
    <t>79.0.00.00000</t>
  </si>
  <si>
    <t>Доплаты к пенсиям государственных служащих субъектов Российской Федерации и муниципальных служащих в рамках непрограммных расходов</t>
  </si>
  <si>
    <t>79.0.00.03560</t>
  </si>
  <si>
    <t>Доплаты к пенсиям государственных служащих субъектов Российской Федерации и муниципальных служащих в рамках непрограммных расходов (Социальное обеспечение и иные выплаты населению)</t>
  </si>
  <si>
    <t>3.0.0</t>
  </si>
  <si>
    <t>Обеспечение деятельности государственных (муниципальных) органов в рамках непрограммных расходов</t>
  </si>
  <si>
    <t>81.0.00.00000</t>
  </si>
  <si>
    <t>Обеспечение деятельности аппаратов государственных (муниципальных) органов</t>
  </si>
  <si>
    <t>81.0.00.04000</t>
  </si>
  <si>
    <t>Обеспечение деятельности аппаратов государственных (муниципальных) органов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</si>
  <si>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аппаратов государственных (муниципальных) органов (Закупка товаров, работ и услуг для обеспечения государственных (муниципальных) нужд)</t>
  </si>
  <si>
    <t>Обеспечение деятельности аппаратов государственных (муниципальных) органов (Иные бюджетные ассигнования)</t>
  </si>
  <si>
    <t>Диспансеризация муниципальных служащих в рамках непрограммных расходов</t>
  </si>
  <si>
    <t>81.0.00.04058</t>
  </si>
  <si>
    <t>Диспансеризация муниципальных служащих в рамках непрограммных расходов (Закупка товаров, работ и услуг для обеспечения государственных (муниципальных) нужд)</t>
  </si>
  <si>
    <t>Мероприятия по совершенствованию системы подготовки, переподготовки, повышения квалификации муниципальных служащих</t>
  </si>
  <si>
    <t>81.0.00.04062</t>
  </si>
  <si>
    <t>Мероприятия по совершенствованию системы подготовки, переподготовки, повышения квалификации муниципальных служащих (Закупка товаров, работ и услуг для обеспечения государственных (муниципальных) нужд)</t>
  </si>
  <si>
    <t>Освещение деятельности органов местного самоуправления средствами массовой информации в рамках непрограммных расходов</t>
  </si>
  <si>
    <t>81.0.00.04065</t>
  </si>
  <si>
    <t>Освещение деятельности органов местного самоуправления средствами массовой информации в рамках непрограммных расходов (Закупка товаров, работ и услуг для обеспечения государственных (муниципальных) нужд)</t>
  </si>
  <si>
    <t>13</t>
  </si>
  <si>
    <t>Обеспечение деятельности главы местной администрации</t>
  </si>
  <si>
    <t>81.0.00.08000</t>
  </si>
  <si>
    <t>Обеспечение деятельности главы местной администрации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</si>
  <si>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Межбюджетные трансферты из бюджетов поселений бюджету муниципального района в соответствии с заключенными соглашениями на организацию в границах поселения электро-, тепло-, газоснабжения населения, снабжение населения топливом в пределах полномочий, установленных законодательством РФ</t>
  </si>
  <si>
    <t>81.0.00.40700</t>
  </si>
  <si>
    <t>Межбюджетные трансферты из бюджетов поселений бюджету муниципального района в соответствии с заключенными соглашениями на организацию в границах поселения электро-, тепло-, газоснабжения населения, снабжение населения топливом в пределах полномочий, установленных законодательством РФ (Межбюджетные трансферты)</t>
  </si>
  <si>
    <t>5.0.0</t>
  </si>
  <si>
    <t>Межбюджетные трансферты из бюджетов поселений бюджету муниципального района в соответствии с заключенными соглашениями на организацию содействия развития сельскохозяйственного производства, создание условий для развития малого и среднего предпринимательства</t>
  </si>
  <si>
    <t>81.0.00.40710</t>
  </si>
  <si>
    <t>Межбюджетные трансферты из бюджетов поселений бюджету муниципального района в соответствии с заключенными соглашениями на организацию содействия развития сельскохозяйственного производства, создание условий для развития малого и среднего предпринимательства (Межбюджетные трансферты)</t>
  </si>
  <si>
    <t>Межбюджетные трансферты из бюджетов поселений бюджету муниципального района в соответствии с заключенными соглашениями по формированию, исполнению и контролю за исполнением бюджетов поселений в рамках непрограммных расходов органов исполнительной власти</t>
  </si>
  <si>
    <t>81.0.00.40720</t>
  </si>
  <si>
    <t>Межбюджетные трансферты из бюджетов поселений бюджету муниципального района в соответствии с заключенными соглашениями по формированию, исполнению и контролю за исполнением бюджетов поселений в рамках непрограммных расходов органов исполнительной власти (Межбюджетные трансферты)</t>
  </si>
  <si>
    <t>06</t>
  </si>
  <si>
    <t>Межбюджетные трансферты из бюджетов поселений бюджету муниципального района в соответствии с заключенными соглашениями на организацию ритуальных услуг в части создания специализированной службы</t>
  </si>
  <si>
    <t>81.0.00.40730</t>
  </si>
  <si>
    <t>Межбюджетные трансферты из бюджетов поселений бюджету муниципального района в соответствии с заключенными соглашениями на организацию ритуальных услуг в части создания специализированной службы (Межбюджетные трансферты)</t>
  </si>
  <si>
    <t>Межбюджетные трансферты из бюджетов поселений бюджету муниципального района в соответствии с заключенными соглашениями на осуществление контрольных функций советов депутатов в рамках непрограммных расходов  органов законодателньой власти</t>
  </si>
  <si>
    <t>81.0.00.40740</t>
  </si>
  <si>
    <t>Межбюджетные трансферты из бюджетов поселений бюджету муниципального района в соответствии с заключенными соглашениями на осуществление контрольных функций советов депутатов в рамках непрограммных расходов  органов законодателньой власти (Межбюджетные трансферты)</t>
  </si>
  <si>
    <t>Межбюджетные трансферты из бюджетов поселений бюджету муниципального района в соответствии с заключенными соглашениями по установлению, изменению и отмене местных налогов и сборов поселения</t>
  </si>
  <si>
    <t>81.0.00.40750</t>
  </si>
  <si>
    <t>Межбюджетные трансферты из бюджетов поселений бюджету муниципального района в соответствии с заключенными соглашениями по установлению, изменению и отмене местных налогов и сборов поселения (Межбюджетные трансферты)</t>
  </si>
  <si>
    <t>Межбюджетные трансферты из бюджетов поселений бюджету муниципального района в соответствии с заключенными соглашениями в чати владения, пользования и распоряжения имуществом, находящимся в муниципальной собственности поселения</t>
  </si>
  <si>
    <t>81.0.00.40760</t>
  </si>
  <si>
    <t>Межбюджетные трансферты из бюджетов поселений бюджету муниципального района в соответствии с заключенными соглашениями в чати владения, пользования и распоряжения имуществом, находящимся в муниципальной собственности поселения (Межбюджетные трансферты)</t>
  </si>
  <si>
    <t>81.0.00.60870</t>
  </si>
  <si>
    <t>Осуществление отдельных государственных полномочий Ленинградской области в сфере административных правоотношений в рамках непрограммных расходов</t>
  </si>
  <si>
    <t>81.0.00.71340</t>
  </si>
  <si>
    <t>Осуществление отдельных государственных полномочий Ленинградской области в сфере административных правоотношений в рамках непрограммных расходов (Закупка товаров, работ и услуг для обеспечения государственных (муниципальных) нужд)</t>
  </si>
  <si>
    <t>14</t>
  </si>
  <si>
    <t>Реализация муниципальных функций, связанных с муниципальным управлением  в рамках непрограммных расходов</t>
  </si>
  <si>
    <t>82.0.00.00000</t>
  </si>
  <si>
    <t>Мероприятия по землеустройству и землепользованию в рамках непрграммных расходов</t>
  </si>
  <si>
    <t>82.0.00.03570</t>
  </si>
  <si>
    <t>Мероприятия по землеустройству и землепользованию в рамках непрграммных расходов (Закупка товаров, работ и услуг для обеспечения государственных (муниципальных) нужд)</t>
  </si>
  <si>
    <t>12</t>
  </si>
  <si>
    <t>Иные расходы, связанные с выполнением функций органов местного самоуправления в рамках непрограммных расходов</t>
  </si>
  <si>
    <t>82.0.00.03590</t>
  </si>
  <si>
    <t>Иные расходы, связанные с выполнением функций органов местного самоуправления в рамках непрограммных расходов (Закупка товаров, работ и услуг для обеспечения государственных (муниципальных) нужд)</t>
  </si>
  <si>
    <t>Содержание и обслуживание объектов имущества казны в рамках непрограммных расходов</t>
  </si>
  <si>
    <t>82.0.00.03680</t>
  </si>
  <si>
    <t>Содержание и обслуживание объектов имущества казны в рамках непрограммных расходов (Закупка товаров, работ и услуг для обеспечения государственных (муниципальных) нужд)</t>
  </si>
  <si>
    <t>Ежегодный членский взнос в ассоциацию муниципальных образований Ленинградской области в рамках непрограммных расходов</t>
  </si>
  <si>
    <t>82.0.00.03690</t>
  </si>
  <si>
    <t>Ежегодный членский взнос в ассоциацию муниципальных образований Ленинградской области в рамках непрограммных расходов (Иные бюджетные ассигнования)</t>
  </si>
  <si>
    <t>Обеспечение мероприятий по капитальному ремонту многоквартирных домов за счет средств бюджетов в рамках непрограммных расходов</t>
  </si>
  <si>
    <t>82.0.00.08280</t>
  </si>
  <si>
    <t>Обеспечение мероприятий по капитальному ремонту многоквартирных домов за счет средств бюджетов в рамках непрограммных расходов (Закупка товаров, работ и услуг для обеспечения государственных (муниципальных) нужд)</t>
  </si>
  <si>
    <t>Резервные фонды в рамках непрограммных расходов</t>
  </si>
  <si>
    <t>85.0.00.00000</t>
  </si>
  <si>
    <t>Резервные фонды местных администраций</t>
  </si>
  <si>
    <t>85.0.00.03010</t>
  </si>
  <si>
    <t>Резервные фонды местных администраций (Иные бюджетные ассигнования)</t>
  </si>
  <si>
    <t>Осуществление первичного воинского учета на территориях, где отсутствуют военные комиссариаты в рамках непрограммных расходов</t>
  </si>
  <si>
    <t>87.0.00.00000</t>
  </si>
  <si>
    <t>87.0.00.51180</t>
  </si>
  <si>
    <t>Осуществление первичного воинского учета на территориях, где отсутствуют военные комиссариаты в рамках непрограммных расходов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</si>
  <si>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02</t>
  </si>
  <si>
    <t>Осуществление первичного воинского учета на территориях, где отсутствуют военные комиссариаты в рамках непрограммных расходов (Закупка товаров, работ и услуг для обеспечения государственных (муниципальных) нужд)</t>
  </si>
  <si>
    <t>Всего</t>
  </si>
  <si>
    <t xml:space="preserve">Утверждено                                                            решением совета депутатов                                         Цвылёвского сельского поселения                                                                    от    25   июля 2025г. № 09-36       </t>
  </si>
  <si>
    <t>Приложение № 5</t>
  </si>
  <si>
    <t>Распределение бюджетных ассигнований по разделам, подразделам, целевым статьям                                                                                          (муниципальным программам и непрограммным направлениям деятельности),                                                                                                                   группам и подгруппам видов расходов классификации расходов бюджета Цвылёвского сельского поселения                                                                        на 2025 год и на плановый период 2026 и 2027 годов</t>
  </si>
  <si>
    <t>ОБЩЕГОСУДАРСТВЕННЫЕ ВОПРОСЫ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</si>
  <si>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</si>
  <si>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</si>
  <si>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</si>
  <si>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</si>
  <si>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</si>
  <si>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</si>
  <si>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</si>
  <si>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</si>
  <si>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</si>
  <si>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</si>
  <si>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</si>
  <si>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</si>
  <si>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</si>
  <si>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</si>
  <si>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</si>
  <si>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Благоустройство</t>
  </si>
  <si>
    <t>Другие вопросы в области жилищно-коммунального хозяйства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</si>
  <si>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</si>
  <si>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</si>
  <si>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</si>
  <si>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</si>
  <si>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</si>
  <si>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</si>
  <si>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Утверждено                                                                    решением совета депутатов                                         Цвылёвского сельского поселения                                            от  25  июля 2025г. № 09-36</t>
  </si>
  <si>
    <t>Приложение № 6</t>
  </si>
  <si>
    <t xml:space="preserve">Ведомственная структура расходов по главным распорядителям бюджетных средств, разделам, подразделам, целевым статьям                           (муниципальным программам и непрограммным направлениям деятельности),                                                                                                                           группам и подгруппам видов расходов классификации расходов бюджета Цвылёвского сельского поселения                                                                                       на 2025 год и на плановый период 2026 и 2027 годов </t>
  </si>
  <si>
    <t>изменения  (Ф)</t>
  </si>
  <si>
    <t>2025 год (Ф)</t>
  </si>
  <si>
    <t>изменения  (Р)</t>
  </si>
  <si>
    <t>2025 год (Р)</t>
  </si>
  <si>
    <t>изменения  (М)</t>
  </si>
  <si>
    <t>2025 год (М)</t>
  </si>
  <si>
    <t>изменения  (П)</t>
  </si>
  <si>
    <t>2025 год (П)</t>
  </si>
  <si>
    <t>изменения  (Т)</t>
  </si>
  <si>
    <t>2025 год (Т)</t>
  </si>
  <si>
    <t>КВСР</t>
  </si>
  <si>
    <t>Код расхода</t>
  </si>
  <si>
    <t>КОСГУ</t>
  </si>
  <si>
    <t>Доп.ФК</t>
  </si>
  <si>
    <t>Доп.ЭК</t>
  </si>
  <si>
    <t>Доп.КР</t>
  </si>
  <si>
    <t>2026 год (Ф)</t>
  </si>
  <si>
    <t>2026 год (Р)</t>
  </si>
  <si>
    <t>2026 год (М)</t>
  </si>
  <si>
    <t>2026 год (П)</t>
  </si>
  <si>
    <t>2026 год (Т)</t>
  </si>
  <si>
    <t>2027 год (Ф)</t>
  </si>
  <si>
    <t>2027 год (Р)</t>
  </si>
  <si>
    <t>2027 год (М)</t>
  </si>
  <si>
    <t>2027 год (П)</t>
  </si>
  <si>
    <t>2027 год (Т)</t>
  </si>
  <si>
    <t>АДМИНИСТРАЦИЯ ЦВЫЛЕВСКОГО СЕЛЬСКОГО ПОСЕЛЕНИЯ</t>
  </si>
  <si>
    <t>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</si>
</sst>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2" formatCode="#,##0.0"/>
    <numFmt numFmtId="188" formatCode="0.00000"/>
    <numFmt numFmtId="189" formatCode="?"/>
  </numFmts>
  <fonts count="34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.5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8"/>
      <color indexed="8"/>
      <name val="Arial Cyr"/>
    </font>
    <font>
      <b/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12"/>
      <color indexed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24" fillId="0" borderId="0"/>
  </cellStyleXfs>
  <cellXfs count="179">
    <xf numFmtId="0" fontId="0" fillId="0" borderId="0" xfId="0"/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/>
    </xf>
    <xf numFmtId="182" fontId="2" fillId="0" borderId="0" xfId="0" applyNumberFormat="1" applyFont="1" applyBorder="1" applyAlignment="1">
      <alignment horizontal="center"/>
    </xf>
    <xf numFmtId="182" fontId="1" fillId="0" borderId="0" xfId="0" applyNumberFormat="1" applyFont="1" applyBorder="1" applyAlignment="1">
      <alignment horizontal="center"/>
    </xf>
    <xf numFmtId="182" fontId="0" fillId="0" borderId="0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2" borderId="2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2" fillId="0" borderId="0" xfId="0" applyFont="1"/>
    <xf numFmtId="182" fontId="15" fillId="2" borderId="2" xfId="0" applyNumberFormat="1" applyFont="1" applyFill="1" applyBorder="1" applyAlignment="1">
      <alignment horizontal="center" vertical="center" wrapText="1"/>
    </xf>
    <xf numFmtId="182" fontId="9" fillId="2" borderId="2" xfId="0" applyNumberFormat="1" applyFont="1" applyFill="1" applyBorder="1" applyAlignment="1">
      <alignment horizontal="center" vertical="center" wrapText="1"/>
    </xf>
    <xf numFmtId="182" fontId="11" fillId="2" borderId="2" xfId="0" applyNumberFormat="1" applyFont="1" applyFill="1" applyBorder="1" applyAlignment="1">
      <alignment horizontal="center" vertical="center" wrapText="1"/>
    </xf>
    <xf numFmtId="182" fontId="10" fillId="2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/>
    <xf numFmtId="0" fontId="10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vertical="center" wrapText="1"/>
    </xf>
    <xf numFmtId="4" fontId="5" fillId="0" borderId="6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4" fontId="5" fillId="0" borderId="6" xfId="0" applyNumberFormat="1" applyFont="1" applyBorder="1" applyAlignment="1">
      <alignment vertical="center" wrapText="1"/>
    </xf>
    <xf numFmtId="4" fontId="6" fillId="0" borderId="5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5" xfId="0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18" fillId="0" borderId="0" xfId="0" applyFont="1" applyFill="1"/>
    <xf numFmtId="0" fontId="11" fillId="0" borderId="0" xfId="0" applyFont="1"/>
    <xf numFmtId="0" fontId="9" fillId="0" borderId="8" xfId="0" applyFont="1" applyBorder="1" applyAlignment="1">
      <alignment horizontal="center" vertical="center"/>
    </xf>
    <xf numFmtId="182" fontId="9" fillId="0" borderId="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7" xfId="0" applyFont="1" applyFill="1" applyBorder="1" applyAlignment="1">
      <alignment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left" vertical="center" wrapText="1"/>
    </xf>
    <xf numFmtId="49" fontId="19" fillId="0" borderId="11" xfId="0" applyNumberFormat="1" applyFont="1" applyBorder="1" applyAlignment="1">
      <alignment horizontal="center" vertical="center" wrapText="1"/>
    </xf>
    <xf numFmtId="49" fontId="19" fillId="0" borderId="12" xfId="0" applyNumberFormat="1" applyFont="1" applyBorder="1" applyAlignment="1">
      <alignment horizontal="left" vertical="center" wrapText="1"/>
    </xf>
    <xf numFmtId="182" fontId="9" fillId="0" borderId="12" xfId="0" applyNumberFormat="1" applyFont="1" applyFill="1" applyBorder="1" applyAlignment="1">
      <alignment horizontal="center" vertical="center"/>
    </xf>
    <xf numFmtId="182" fontId="9" fillId="0" borderId="7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182" fontId="9" fillId="0" borderId="13" xfId="0" applyNumberFormat="1" applyFont="1" applyFill="1" applyBorder="1" applyAlignment="1">
      <alignment horizontal="center" vertical="center"/>
    </xf>
    <xf numFmtId="182" fontId="9" fillId="0" borderId="14" xfId="0" applyNumberFormat="1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 wrapText="1"/>
    </xf>
    <xf numFmtId="182" fontId="11" fillId="0" borderId="12" xfId="0" applyNumberFormat="1" applyFont="1" applyFill="1" applyBorder="1" applyAlignment="1">
      <alignment horizontal="center" vertical="center"/>
    </xf>
    <xf numFmtId="0" fontId="11" fillId="0" borderId="7" xfId="0" applyNumberFormat="1" applyFont="1" applyBorder="1" applyAlignment="1">
      <alignment vertical="center" wrapText="1"/>
    </xf>
    <xf numFmtId="182" fontId="11" fillId="0" borderId="7" xfId="0" applyNumberFormat="1" applyFont="1" applyFill="1" applyBorder="1" applyAlignment="1">
      <alignment horizontal="center" vertical="center"/>
    </xf>
    <xf numFmtId="182" fontId="9" fillId="0" borderId="15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182" fontId="11" fillId="0" borderId="15" xfId="0" applyNumberFormat="1" applyFont="1" applyFill="1" applyBorder="1" applyAlignment="1">
      <alignment horizontal="center" vertical="center"/>
    </xf>
    <xf numFmtId="0" fontId="9" fillId="0" borderId="16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182" fontId="11" fillId="0" borderId="18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82" fontId="11" fillId="0" borderId="19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82" fontId="11" fillId="0" borderId="20" xfId="0" applyNumberFormat="1" applyFont="1" applyFill="1" applyBorder="1" applyAlignment="1">
      <alignment horizontal="center" vertical="center"/>
    </xf>
    <xf numFmtId="182" fontId="9" fillId="0" borderId="18" xfId="0" applyNumberFormat="1" applyFont="1" applyFill="1" applyBorder="1" applyAlignment="1">
      <alignment horizontal="center" vertical="center"/>
    </xf>
    <xf numFmtId="182" fontId="9" fillId="0" borderId="19" xfId="0" applyNumberFormat="1" applyFont="1" applyFill="1" applyBorder="1" applyAlignment="1">
      <alignment horizontal="center" vertical="center"/>
    </xf>
    <xf numFmtId="182" fontId="9" fillId="0" borderId="21" xfId="0" applyNumberFormat="1" applyFont="1" applyFill="1" applyBorder="1" applyAlignment="1">
      <alignment horizontal="center" vertical="center"/>
    </xf>
    <xf numFmtId="182" fontId="9" fillId="0" borderId="20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0" fontId="20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182" fontId="9" fillId="0" borderId="2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0" fillId="0" borderId="0" xfId="0" applyAlignment="1"/>
    <xf numFmtId="0" fontId="22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left" wrapText="1"/>
    </xf>
    <xf numFmtId="0" fontId="8" fillId="0" borderId="0" xfId="0" applyNumberFormat="1" applyFont="1" applyAlignment="1"/>
    <xf numFmtId="0" fontId="13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/>
    <xf numFmtId="0" fontId="9" fillId="0" borderId="2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/>
    </xf>
    <xf numFmtId="0" fontId="9" fillId="0" borderId="2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188" fontId="23" fillId="0" borderId="0" xfId="1" applyNumberFormat="1" applyFont="1" applyFill="1" applyAlignment="1"/>
    <xf numFmtId="0" fontId="0" fillId="0" borderId="0" xfId="0" applyFill="1" applyAlignment="1"/>
    <xf numFmtId="0" fontId="5" fillId="0" borderId="3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23" fillId="0" borderId="0" xfId="1" applyFont="1" applyFill="1" applyAlignment="1"/>
    <xf numFmtId="0" fontId="25" fillId="0" borderId="0" xfId="2" applyFont="1" applyAlignment="1">
      <alignment wrapText="1"/>
    </xf>
    <xf numFmtId="0" fontId="25" fillId="0" borderId="0" xfId="2" applyFont="1" applyAlignment="1">
      <alignment horizontal="center" vertical="center" wrapText="1"/>
    </xf>
    <xf numFmtId="0" fontId="25" fillId="0" borderId="0" xfId="2" applyFont="1"/>
    <xf numFmtId="0" fontId="25" fillId="0" borderId="0" xfId="2" applyFont="1" applyAlignment="1">
      <alignment horizontal="right" vertical="center"/>
    </xf>
    <xf numFmtId="0" fontId="25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 wrapText="1"/>
    </xf>
    <xf numFmtId="0" fontId="25" fillId="0" borderId="0" xfId="2" applyFont="1" applyAlignment="1">
      <alignment horizontal="center" vertical="center" wrapText="1"/>
    </xf>
    <xf numFmtId="0" fontId="27" fillId="0" borderId="5" xfId="2" applyFont="1" applyBorder="1" applyAlignment="1">
      <alignment horizontal="center" vertical="center" wrapText="1"/>
    </xf>
    <xf numFmtId="0" fontId="24" fillId="0" borderId="0" xfId="2"/>
    <xf numFmtId="0" fontId="27" fillId="0" borderId="5" xfId="2" applyFont="1" applyBorder="1" applyAlignment="1">
      <alignment horizontal="center" vertical="center" wrapText="1"/>
    </xf>
    <xf numFmtId="0" fontId="28" fillId="0" borderId="5" xfId="2" applyFont="1" applyBorder="1" applyAlignment="1">
      <alignment horizontal="center" vertical="center" wrapText="1"/>
    </xf>
    <xf numFmtId="0" fontId="29" fillId="0" borderId="5" xfId="2" applyFont="1" applyBorder="1" applyAlignment="1">
      <alignment horizontal="justify" vertical="center"/>
    </xf>
    <xf numFmtId="49" fontId="29" fillId="0" borderId="5" xfId="2" applyNumberFormat="1" applyFont="1" applyBorder="1" applyAlignment="1">
      <alignment horizontal="center" vertical="center" wrapText="1"/>
    </xf>
    <xf numFmtId="0" fontId="29" fillId="0" borderId="5" xfId="2" applyFont="1" applyBorder="1" applyAlignment="1">
      <alignment horizontal="center" vertical="center" wrapText="1"/>
    </xf>
    <xf numFmtId="182" fontId="29" fillId="0" borderId="5" xfId="2" applyNumberFormat="1" applyFont="1" applyBorder="1" applyAlignment="1">
      <alignment horizontal="right" vertical="center" wrapText="1"/>
    </xf>
    <xf numFmtId="182" fontId="28" fillId="0" borderId="5" xfId="2" applyNumberFormat="1" applyFont="1" applyBorder="1" applyAlignment="1">
      <alignment horizontal="right" vertical="center" wrapText="1"/>
    </xf>
    <xf numFmtId="189" fontId="29" fillId="0" borderId="5" xfId="2" applyNumberFormat="1" applyFont="1" applyBorder="1" applyAlignment="1">
      <alignment horizontal="justify" vertical="center"/>
    </xf>
    <xf numFmtId="0" fontId="26" fillId="0" borderId="0" xfId="2" applyFont="1" applyAlignment="1">
      <alignment vertical="center" wrapText="1"/>
    </xf>
    <xf numFmtId="0" fontId="25" fillId="0" borderId="0" xfId="2" applyFont="1" applyAlignment="1">
      <alignment horizontal="center" wrapText="1"/>
    </xf>
    <xf numFmtId="0" fontId="26" fillId="0" borderId="30" xfId="2" applyFont="1" applyBorder="1" applyAlignment="1">
      <alignment vertical="center" wrapText="1"/>
    </xf>
    <xf numFmtId="0" fontId="26" fillId="0" borderId="30" xfId="2" applyFont="1" applyBorder="1" applyAlignment="1">
      <alignment horizontal="right" vertical="center" wrapText="1"/>
    </xf>
    <xf numFmtId="49" fontId="27" fillId="0" borderId="5" xfId="2" applyNumberFormat="1" applyFont="1" applyBorder="1" applyAlignment="1">
      <alignment horizontal="center" vertical="center" wrapText="1"/>
    </xf>
    <xf numFmtId="49" fontId="27" fillId="0" borderId="5" xfId="2" applyNumberFormat="1" applyFont="1" applyBorder="1" applyAlignment="1">
      <alignment vertical="center" wrapText="1"/>
    </xf>
    <xf numFmtId="49" fontId="27" fillId="0" borderId="5" xfId="2" applyNumberFormat="1" applyFont="1" applyBorder="1" applyAlignment="1">
      <alignment horizontal="center" vertical="center" wrapText="1"/>
    </xf>
    <xf numFmtId="0" fontId="30" fillId="0" borderId="5" xfId="2" applyFont="1" applyBorder="1" applyAlignment="1">
      <alignment vertical="center" wrapText="1"/>
    </xf>
    <xf numFmtId="0" fontId="30" fillId="0" borderId="5" xfId="2" applyFont="1" applyBorder="1" applyAlignment="1">
      <alignment vertical="center"/>
    </xf>
    <xf numFmtId="0" fontId="27" fillId="0" borderId="5" xfId="2" applyFont="1" applyBorder="1" applyAlignment="1">
      <alignment vertical="center"/>
    </xf>
    <xf numFmtId="182" fontId="27" fillId="0" borderId="5" xfId="2" applyNumberFormat="1" applyFont="1" applyBorder="1" applyAlignment="1">
      <alignment vertical="center"/>
    </xf>
    <xf numFmtId="0" fontId="29" fillId="0" borderId="5" xfId="2" applyFont="1" applyBorder="1" applyAlignment="1">
      <alignment vertical="center" wrapText="1"/>
    </xf>
    <xf numFmtId="0" fontId="29" fillId="0" borderId="5" xfId="2" applyFont="1" applyBorder="1" applyAlignment="1">
      <alignment vertical="center"/>
    </xf>
    <xf numFmtId="182" fontId="29" fillId="0" borderId="5" xfId="2" applyNumberFormat="1" applyFont="1" applyBorder="1" applyAlignment="1">
      <alignment vertical="center"/>
    </xf>
    <xf numFmtId="189" fontId="29" fillId="0" borderId="5" xfId="2" applyNumberFormat="1" applyFont="1" applyBorder="1" applyAlignment="1">
      <alignment vertical="center" wrapText="1"/>
    </xf>
    <xf numFmtId="189" fontId="26" fillId="0" borderId="0" xfId="2" applyNumberFormat="1" applyFont="1" applyAlignment="1">
      <alignment vertical="center" wrapText="1"/>
    </xf>
    <xf numFmtId="189" fontId="25" fillId="0" borderId="0" xfId="2" applyNumberFormat="1" applyFont="1" applyAlignment="1">
      <alignment vertical="center" wrapText="1"/>
    </xf>
    <xf numFmtId="0" fontId="25" fillId="0" borderId="0" xfId="2" applyFont="1" applyAlignment="1">
      <alignment horizontal="center"/>
    </xf>
    <xf numFmtId="0" fontId="31" fillId="0" borderId="0" xfId="2" applyFont="1" applyAlignment="1">
      <alignment horizontal="center" wrapText="1"/>
    </xf>
    <xf numFmtId="49" fontId="25" fillId="0" borderId="0" xfId="2" applyNumberFormat="1" applyFont="1" applyAlignment="1">
      <alignment horizontal="right" vertical="center" wrapText="1"/>
    </xf>
    <xf numFmtId="189" fontId="27" fillId="0" borderId="5" xfId="2" applyNumberFormat="1" applyFont="1" applyBorder="1" applyAlignment="1">
      <alignment horizontal="center" vertical="center" wrapText="1"/>
    </xf>
    <xf numFmtId="49" fontId="14" fillId="0" borderId="5" xfId="2" applyNumberFormat="1" applyFont="1" applyBorder="1" applyAlignment="1">
      <alignment horizontal="center" vertical="center" wrapText="1"/>
    </xf>
    <xf numFmtId="49" fontId="14" fillId="0" borderId="5" xfId="2" applyNumberFormat="1" applyFont="1" applyBorder="1" applyAlignment="1">
      <alignment horizontal="center" vertical="center" wrapText="1"/>
    </xf>
    <xf numFmtId="189" fontId="14" fillId="0" borderId="5" xfId="2" applyNumberFormat="1" applyFont="1" applyBorder="1" applyAlignment="1">
      <alignment horizontal="center" vertical="center" wrapText="1"/>
    </xf>
    <xf numFmtId="189" fontId="14" fillId="0" borderId="7" xfId="2" applyNumberFormat="1" applyFont="1" applyBorder="1" applyAlignment="1">
      <alignment horizontal="center" vertical="center" wrapText="1"/>
    </xf>
    <xf numFmtId="189" fontId="14" fillId="0" borderId="5" xfId="2" applyNumberFormat="1" applyFont="1" applyBorder="1" applyAlignment="1">
      <alignment horizontal="center" vertical="center" wrapText="1"/>
    </xf>
    <xf numFmtId="189" fontId="14" fillId="0" borderId="15" xfId="2" applyNumberFormat="1" applyFont="1" applyBorder="1" applyAlignment="1">
      <alignment vertical="center" wrapText="1"/>
    </xf>
    <xf numFmtId="189" fontId="27" fillId="0" borderId="5" xfId="2" applyNumberFormat="1" applyFont="1" applyBorder="1" applyAlignment="1">
      <alignment vertical="center" wrapText="1"/>
    </xf>
    <xf numFmtId="189" fontId="27" fillId="0" borderId="5" xfId="2" applyNumberFormat="1" applyFont="1" applyBorder="1" applyAlignment="1">
      <alignment horizontal="center" vertical="center" wrapText="1"/>
    </xf>
    <xf numFmtId="0" fontId="32" fillId="0" borderId="5" xfId="2" applyFont="1" applyBorder="1" applyAlignment="1">
      <alignment vertical="center" wrapText="1"/>
    </xf>
    <xf numFmtId="0" fontId="32" fillId="0" borderId="5" xfId="2" applyFont="1" applyBorder="1" applyAlignment="1">
      <alignment vertical="center"/>
    </xf>
    <xf numFmtId="49" fontId="32" fillId="0" borderId="5" xfId="2" applyNumberFormat="1" applyFont="1" applyBorder="1" applyAlignment="1">
      <alignment horizontal="right" vertical="center"/>
    </xf>
    <xf numFmtId="0" fontId="27" fillId="0" borderId="5" xfId="2" applyFont="1" applyBorder="1" applyAlignment="1">
      <alignment vertical="center" wrapText="1"/>
    </xf>
    <xf numFmtId="182" fontId="32" fillId="0" borderId="5" xfId="2" applyNumberFormat="1" applyFont="1" applyBorder="1" applyAlignment="1">
      <alignment vertical="center"/>
    </xf>
    <xf numFmtId="189" fontId="33" fillId="0" borderId="5" xfId="2" applyNumberFormat="1" applyFont="1" applyBorder="1" applyAlignment="1">
      <alignment vertical="center" wrapText="1"/>
    </xf>
    <xf numFmtId="0" fontId="33" fillId="0" borderId="5" xfId="2" applyFont="1" applyBorder="1" applyAlignment="1">
      <alignment vertical="center"/>
    </xf>
    <xf numFmtId="182" fontId="33" fillId="0" borderId="5" xfId="2" applyNumberFormat="1" applyFont="1" applyBorder="1" applyAlignment="1">
      <alignment vertical="center"/>
    </xf>
    <xf numFmtId="0" fontId="33" fillId="0" borderId="5" xfId="2" applyFont="1" applyBorder="1" applyAlignment="1">
      <alignment vertical="center" wrapText="1"/>
    </xf>
    <xf numFmtId="0" fontId="32" fillId="0" borderId="0" xfId="2" applyFont="1" applyAlignment="1">
      <alignment vertical="center"/>
    </xf>
    <xf numFmtId="49" fontId="32" fillId="0" borderId="0" xfId="2" applyNumberFormat="1" applyFont="1" applyAlignment="1">
      <alignment horizontal="right" vertical="center"/>
    </xf>
    <xf numFmtId="182" fontId="32" fillId="0" borderId="0" xfId="2" applyNumberFormat="1" applyFont="1" applyAlignment="1">
      <alignment vertical="center"/>
    </xf>
  </cellXfs>
  <cellStyles count="3">
    <cellStyle name="Обычный" xfId="0" builtinId="0"/>
    <cellStyle name="Обычный 2" xfId="2" xr:uid="{7689596D-56BB-45DE-9D33-9061E8BA4412}"/>
    <cellStyle name="Обычный_Лист1" xfId="1" xr:uid="{281B63C9-D086-4870-88C9-182C284EE7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E1F46-2345-4838-BD55-B0EF5C682908}">
  <sheetPr>
    <tabColor rgb="FF92D050"/>
    <pageSetUpPr fitToPage="1"/>
  </sheetPr>
  <dimension ref="A1:E21"/>
  <sheetViews>
    <sheetView zoomScaleNormal="100" workbookViewId="0">
      <selection activeCell="L15" sqref="L15"/>
    </sheetView>
  </sheetViews>
  <sheetFormatPr defaultRowHeight="12.5" x14ac:dyDescent="0.25"/>
  <cols>
    <col min="1" max="1" width="29.26953125" customWidth="1"/>
    <col min="2" max="2" width="51.81640625" customWidth="1"/>
    <col min="3" max="3" width="13.453125" customWidth="1"/>
    <col min="4" max="4" width="14" customWidth="1"/>
    <col min="5" max="5" width="16" customWidth="1"/>
  </cols>
  <sheetData>
    <row r="1" spans="1:5" ht="15.75" customHeight="1" x14ac:dyDescent="0.35">
      <c r="A1" s="93" t="s">
        <v>108</v>
      </c>
      <c r="B1" s="93"/>
      <c r="C1" s="91"/>
      <c r="D1" s="91"/>
      <c r="E1" s="91"/>
    </row>
    <row r="2" spans="1:5" ht="15.5" x14ac:dyDescent="0.35">
      <c r="A2" s="90" t="s">
        <v>106</v>
      </c>
      <c r="B2" s="90"/>
      <c r="C2" s="91"/>
      <c r="D2" s="91"/>
      <c r="E2" s="91"/>
    </row>
    <row r="3" spans="1:5" ht="15.5" x14ac:dyDescent="0.35">
      <c r="A3" s="90" t="s">
        <v>118</v>
      </c>
      <c r="B3" s="90"/>
      <c r="C3" s="91"/>
      <c r="D3" s="91"/>
      <c r="E3" s="91"/>
    </row>
    <row r="4" spans="1:5" ht="15.5" x14ac:dyDescent="0.35">
      <c r="A4" s="94" t="s">
        <v>119</v>
      </c>
      <c r="B4" s="91"/>
      <c r="C4" s="91"/>
      <c r="D4" s="91"/>
      <c r="E4" s="91"/>
    </row>
    <row r="5" spans="1:5" ht="15.5" x14ac:dyDescent="0.35">
      <c r="A5" s="90" t="s">
        <v>107</v>
      </c>
      <c r="B5" s="90"/>
      <c r="C5" s="91"/>
      <c r="D5" s="91"/>
      <c r="E5" s="91"/>
    </row>
    <row r="6" spans="1:5" ht="24" customHeight="1" x14ac:dyDescent="0.35">
      <c r="A6" s="83"/>
      <c r="B6" s="83"/>
      <c r="C6" s="24"/>
      <c r="D6" s="24"/>
      <c r="E6" s="24"/>
    </row>
    <row r="7" spans="1:5" ht="18" x14ac:dyDescent="0.25">
      <c r="A7" s="92" t="s">
        <v>110</v>
      </c>
      <c r="B7" s="92"/>
      <c r="C7" s="92"/>
      <c r="D7" s="92"/>
      <c r="E7" s="92"/>
    </row>
    <row r="8" spans="1:5" ht="24" customHeight="1" x14ac:dyDescent="0.25">
      <c r="A8" s="95" t="s">
        <v>109</v>
      </c>
      <c r="B8" s="95"/>
      <c r="C8" s="95"/>
      <c r="D8" s="95"/>
      <c r="E8" s="96"/>
    </row>
    <row r="9" spans="1:5" ht="19.5" customHeight="1" x14ac:dyDescent="0.25">
      <c r="A9" s="87" t="s">
        <v>120</v>
      </c>
      <c r="B9" s="87"/>
      <c r="C9" s="87"/>
      <c r="D9" s="87"/>
      <c r="E9" s="87"/>
    </row>
    <row r="10" spans="1:5" ht="22.5" customHeight="1" x14ac:dyDescent="0.25">
      <c r="A10" s="87" t="s">
        <v>111</v>
      </c>
      <c r="B10" s="87"/>
      <c r="C10" s="87"/>
      <c r="D10" s="87"/>
      <c r="E10" s="87"/>
    </row>
    <row r="11" spans="1:5" ht="14.5" thickBot="1" x14ac:dyDescent="0.3">
      <c r="A11" s="84"/>
      <c r="B11" s="84"/>
      <c r="C11" s="84"/>
      <c r="D11" s="84"/>
      <c r="E11" s="85" t="s">
        <v>112</v>
      </c>
    </row>
    <row r="12" spans="1:5" s="18" customFormat="1" ht="38.25" customHeight="1" thickBot="1" x14ac:dyDescent="0.35">
      <c r="A12" s="15" t="s">
        <v>49</v>
      </c>
      <c r="B12" s="16" t="s">
        <v>36</v>
      </c>
      <c r="C12" s="17" t="s">
        <v>115</v>
      </c>
      <c r="D12" s="17" t="s">
        <v>114</v>
      </c>
      <c r="E12" s="17" t="s">
        <v>113</v>
      </c>
    </row>
    <row r="13" spans="1:5" ht="41.25" customHeight="1" thickBot="1" x14ac:dyDescent="0.3">
      <c r="A13" s="10" t="s">
        <v>43</v>
      </c>
      <c r="B13" s="11" t="s">
        <v>44</v>
      </c>
      <c r="C13" s="20">
        <v>0</v>
      </c>
      <c r="D13" s="20">
        <v>0</v>
      </c>
      <c r="E13" s="20">
        <v>0</v>
      </c>
    </row>
    <row r="14" spans="1:5" ht="47.25" customHeight="1" thickBot="1" x14ac:dyDescent="0.3">
      <c r="A14" s="8" t="s">
        <v>45</v>
      </c>
      <c r="B14" s="9" t="s">
        <v>46</v>
      </c>
      <c r="C14" s="21">
        <v>0</v>
      </c>
      <c r="D14" s="21">
        <v>0</v>
      </c>
      <c r="E14" s="21">
        <v>0</v>
      </c>
    </row>
    <row r="15" spans="1:5" ht="63.75" customHeight="1" thickBot="1" x14ac:dyDescent="0.3">
      <c r="A15" s="8" t="s">
        <v>47</v>
      </c>
      <c r="B15" s="9" t="s">
        <v>48</v>
      </c>
      <c r="C15" s="21">
        <v>0</v>
      </c>
      <c r="D15" s="21">
        <v>0</v>
      </c>
      <c r="E15" s="21">
        <v>0</v>
      </c>
    </row>
    <row r="16" spans="1:5" ht="32.25" customHeight="1" thickBot="1" x14ac:dyDescent="0.3">
      <c r="A16" s="7" t="s">
        <v>37</v>
      </c>
      <c r="B16" s="14" t="s">
        <v>38</v>
      </c>
      <c r="C16" s="19">
        <f>C18+C17</f>
        <v>1580.5999999999985</v>
      </c>
      <c r="D16" s="19">
        <f>D18+D17</f>
        <v>308</v>
      </c>
      <c r="E16" s="19">
        <f>E18+E17</f>
        <v>413</v>
      </c>
    </row>
    <row r="17" spans="1:5" ht="39" customHeight="1" thickBot="1" x14ac:dyDescent="0.3">
      <c r="A17" s="8" t="s">
        <v>39</v>
      </c>
      <c r="B17" s="9" t="s">
        <v>40</v>
      </c>
      <c r="C17" s="86">
        <v>-57920.3</v>
      </c>
      <c r="D17" s="86">
        <v>-86772.2</v>
      </c>
      <c r="E17" s="86">
        <v>-36976.1</v>
      </c>
    </row>
    <row r="18" spans="1:5" ht="45" customHeight="1" thickBot="1" x14ac:dyDescent="0.3">
      <c r="A18" s="8" t="s">
        <v>41</v>
      </c>
      <c r="B18" s="9" t="s">
        <v>42</v>
      </c>
      <c r="C18" s="20">
        <v>59500.9</v>
      </c>
      <c r="D18" s="20">
        <v>87080.2</v>
      </c>
      <c r="E18" s="20">
        <v>37389.1</v>
      </c>
    </row>
    <row r="19" spans="1:5" ht="24" customHeight="1" thickBot="1" x14ac:dyDescent="0.3">
      <c r="A19" s="88" t="s">
        <v>116</v>
      </c>
      <c r="B19" s="89"/>
      <c r="C19" s="22">
        <f>C16</f>
        <v>1580.5999999999985</v>
      </c>
      <c r="D19" s="22">
        <f>D16</f>
        <v>308</v>
      </c>
      <c r="E19" s="22">
        <f>E16</f>
        <v>413</v>
      </c>
    </row>
    <row r="20" spans="1:5" ht="13" x14ac:dyDescent="0.25">
      <c r="A20" s="13"/>
    </row>
    <row r="21" spans="1:5" ht="13" x14ac:dyDescent="0.25">
      <c r="A21" s="12"/>
    </row>
  </sheetData>
  <mergeCells count="10">
    <mergeCell ref="A10:E10"/>
    <mergeCell ref="A19:B19"/>
    <mergeCell ref="A9:E9"/>
    <mergeCell ref="A5:E5"/>
    <mergeCell ref="A7:E7"/>
    <mergeCell ref="A1:E1"/>
    <mergeCell ref="A2:E2"/>
    <mergeCell ref="A3:E3"/>
    <mergeCell ref="A4:E4"/>
    <mergeCell ref="A8:E8"/>
  </mergeCells>
  <pageMargins left="0.7" right="0.7" top="0.75" bottom="0.75" header="0.3" footer="0.3"/>
  <pageSetup paperSize="9" scale="9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C9FAC-06DE-42BC-8485-8FB5DCA20A4E}">
  <sheetPr>
    <tabColor rgb="FF92D050"/>
    <pageSetUpPr fitToPage="1"/>
  </sheetPr>
  <dimension ref="A1:F41"/>
  <sheetViews>
    <sheetView zoomScaleNormal="100" workbookViewId="0">
      <selection activeCell="A4" sqref="A4:E4"/>
    </sheetView>
  </sheetViews>
  <sheetFormatPr defaultRowHeight="12.5" x14ac:dyDescent="0.25"/>
  <cols>
    <col min="1" max="1" width="26.7265625" style="50" customWidth="1"/>
    <col min="2" max="2" width="41.453125" customWidth="1"/>
    <col min="3" max="3" width="14.1796875" customWidth="1"/>
    <col min="4" max="4" width="12" customWidth="1"/>
    <col min="5" max="5" width="13.453125" customWidth="1"/>
    <col min="6" max="6" width="15.7265625" customWidth="1"/>
    <col min="7" max="7" width="12.1796875" customWidth="1"/>
    <col min="8" max="8" width="12" customWidth="1"/>
  </cols>
  <sheetData>
    <row r="1" spans="1:6" ht="13" x14ac:dyDescent="0.3">
      <c r="A1" s="97" t="s">
        <v>94</v>
      </c>
      <c r="B1" s="97"/>
      <c r="C1" s="91"/>
      <c r="D1" s="91"/>
      <c r="E1" s="91"/>
      <c r="F1" s="2"/>
    </row>
    <row r="2" spans="1:6" ht="13" x14ac:dyDescent="0.3">
      <c r="A2" s="97" t="s">
        <v>95</v>
      </c>
      <c r="B2" s="91"/>
      <c r="C2" s="91"/>
      <c r="D2" s="91"/>
      <c r="E2" s="91"/>
      <c r="F2" s="2"/>
    </row>
    <row r="3" spans="1:6" ht="13" x14ac:dyDescent="0.3">
      <c r="A3" s="97" t="s">
        <v>121</v>
      </c>
      <c r="B3" s="91"/>
      <c r="C3" s="91"/>
      <c r="D3" s="91"/>
      <c r="E3" s="91"/>
      <c r="F3" s="2"/>
    </row>
    <row r="4" spans="1:6" ht="13" x14ac:dyDescent="0.3">
      <c r="A4" s="97" t="s">
        <v>126</v>
      </c>
      <c r="B4" s="91"/>
      <c r="C4" s="91"/>
      <c r="D4" s="91"/>
      <c r="E4" s="91"/>
      <c r="F4" s="2"/>
    </row>
    <row r="5" spans="1:6" ht="13" x14ac:dyDescent="0.3">
      <c r="A5" s="97" t="s">
        <v>96</v>
      </c>
      <c r="B5" s="91"/>
      <c r="C5" s="91"/>
      <c r="D5" s="91"/>
      <c r="E5" s="91"/>
      <c r="F5" s="2"/>
    </row>
    <row r="6" spans="1:6" ht="14" x14ac:dyDescent="0.3">
      <c r="A6" s="49"/>
      <c r="B6" s="46"/>
      <c r="C6" s="46"/>
      <c r="D6" s="46"/>
      <c r="E6" s="46"/>
    </row>
    <row r="7" spans="1:6" ht="15.5" x14ac:dyDescent="0.35">
      <c r="A7" s="98" t="s">
        <v>27</v>
      </c>
      <c r="B7" s="99"/>
      <c r="C7" s="99"/>
      <c r="D7" s="99"/>
      <c r="E7" s="99"/>
      <c r="F7" s="1"/>
    </row>
    <row r="8" spans="1:6" ht="34.5" customHeight="1" x14ac:dyDescent="0.35">
      <c r="A8" s="100" t="s">
        <v>122</v>
      </c>
      <c r="B8" s="101"/>
      <c r="C8" s="101"/>
      <c r="D8" s="101"/>
      <c r="E8" s="101"/>
      <c r="F8" s="1"/>
    </row>
    <row r="9" spans="1:6" ht="15.5" x14ac:dyDescent="0.35">
      <c r="A9" s="98" t="s">
        <v>71</v>
      </c>
      <c r="B9" s="99"/>
      <c r="C9" s="99"/>
      <c r="D9" s="99"/>
      <c r="E9" s="99"/>
      <c r="F9" s="1"/>
    </row>
    <row r="10" spans="1:6" ht="16.5" customHeight="1" thickBot="1" x14ac:dyDescent="0.35">
      <c r="A10" s="49"/>
      <c r="B10" s="46"/>
      <c r="C10" s="46"/>
      <c r="D10" s="102" t="s">
        <v>74</v>
      </c>
      <c r="E10" s="102"/>
    </row>
    <row r="11" spans="1:6" ht="20.25" customHeight="1" thickBot="1" x14ac:dyDescent="0.35">
      <c r="A11" s="114" t="s">
        <v>105</v>
      </c>
      <c r="B11" s="103" t="s">
        <v>11</v>
      </c>
      <c r="C11" s="105" t="s">
        <v>97</v>
      </c>
      <c r="D11" s="106"/>
      <c r="E11" s="107"/>
      <c r="F11" s="3"/>
    </row>
    <row r="12" spans="1:6" ht="23.25" customHeight="1" thickBot="1" x14ac:dyDescent="0.35">
      <c r="A12" s="115"/>
      <c r="B12" s="104"/>
      <c r="C12" s="72" t="s">
        <v>98</v>
      </c>
      <c r="D12" s="72" t="s">
        <v>99</v>
      </c>
      <c r="E12" s="72" t="s">
        <v>100</v>
      </c>
      <c r="F12" s="3"/>
    </row>
    <row r="13" spans="1:6" ht="37.5" customHeight="1" thickBot="1" x14ac:dyDescent="0.35">
      <c r="A13" s="47" t="s">
        <v>28</v>
      </c>
      <c r="B13" s="61" t="s">
        <v>12</v>
      </c>
      <c r="C13" s="62">
        <f>SUM(C14+C25)</f>
        <v>8190.5</v>
      </c>
      <c r="D13" s="62">
        <f>SUM(D14+D25)</f>
        <v>8823.4</v>
      </c>
      <c r="E13" s="63">
        <f>SUM(E14+E25)</f>
        <v>9162.3000000000011</v>
      </c>
      <c r="F13" s="4"/>
    </row>
    <row r="14" spans="1:6" ht="21.75" customHeight="1" thickBot="1" x14ac:dyDescent="0.35">
      <c r="A14" s="112" t="s">
        <v>13</v>
      </c>
      <c r="B14" s="113"/>
      <c r="C14" s="62">
        <f>SUM(C15+C24+C17+C21+C19)</f>
        <v>7462.4</v>
      </c>
      <c r="D14" s="62">
        <f>SUM(D15+D24+D17+D21+D19)</f>
        <v>8095.3</v>
      </c>
      <c r="E14" s="63">
        <f>SUM(E15+E24+E17+E21+E19)</f>
        <v>8434.2000000000007</v>
      </c>
      <c r="F14" s="4"/>
    </row>
    <row r="15" spans="1:6" ht="22.5" customHeight="1" thickBot="1" x14ac:dyDescent="0.35">
      <c r="A15" s="47" t="s">
        <v>14</v>
      </c>
      <c r="B15" s="61" t="s">
        <v>15</v>
      </c>
      <c r="C15" s="62">
        <f>SUM(C16)</f>
        <v>1870</v>
      </c>
      <c r="D15" s="62">
        <f>SUM(D16)</f>
        <v>2211</v>
      </c>
      <c r="E15" s="63">
        <f>SUM(E16)</f>
        <v>2354.6999999999998</v>
      </c>
      <c r="F15" s="4"/>
    </row>
    <row r="16" spans="1:6" ht="22.5" customHeight="1" thickBot="1" x14ac:dyDescent="0.35">
      <c r="A16" s="73" t="s">
        <v>16</v>
      </c>
      <c r="B16" s="70" t="s">
        <v>17</v>
      </c>
      <c r="C16" s="71">
        <v>1870</v>
      </c>
      <c r="D16" s="71">
        <v>2211</v>
      </c>
      <c r="E16" s="74">
        <v>2354.6999999999998</v>
      </c>
      <c r="F16" s="4"/>
    </row>
    <row r="17" spans="1:6" ht="60.75" customHeight="1" thickBot="1" x14ac:dyDescent="0.35">
      <c r="A17" s="47" t="s">
        <v>6</v>
      </c>
      <c r="B17" s="61" t="s">
        <v>7</v>
      </c>
      <c r="C17" s="62">
        <f>SUM(C18)</f>
        <v>4440.3999999999996</v>
      </c>
      <c r="D17" s="62">
        <f>SUM(D18)</f>
        <v>4678.3</v>
      </c>
      <c r="E17" s="63">
        <f>SUM(E18)</f>
        <v>4865.5</v>
      </c>
      <c r="F17" s="4"/>
    </row>
    <row r="18" spans="1:6" ht="42.5" thickBot="1" x14ac:dyDescent="0.3">
      <c r="A18" s="73" t="s">
        <v>9</v>
      </c>
      <c r="B18" s="70" t="s">
        <v>8</v>
      </c>
      <c r="C18" s="71">
        <v>4440.3999999999996</v>
      </c>
      <c r="D18" s="71">
        <v>4678.3</v>
      </c>
      <c r="E18" s="74">
        <v>4865.5</v>
      </c>
      <c r="F18" s="5"/>
    </row>
    <row r="19" spans="1:6" ht="20.25" customHeight="1" thickBot="1" x14ac:dyDescent="0.35">
      <c r="A19" s="47" t="s">
        <v>66</v>
      </c>
      <c r="B19" s="61" t="s">
        <v>67</v>
      </c>
      <c r="C19" s="62">
        <f>SUM(C20)</f>
        <v>18</v>
      </c>
      <c r="D19" s="62">
        <f>SUM(D20)</f>
        <v>18</v>
      </c>
      <c r="E19" s="63">
        <f>SUM(E20)</f>
        <v>18</v>
      </c>
      <c r="F19" s="4"/>
    </row>
    <row r="20" spans="1:6" ht="20.25" customHeight="1" thickBot="1" x14ac:dyDescent="0.3">
      <c r="A20" s="73" t="s">
        <v>68</v>
      </c>
      <c r="B20" s="70" t="s">
        <v>69</v>
      </c>
      <c r="C20" s="71">
        <v>18</v>
      </c>
      <c r="D20" s="71">
        <v>18</v>
      </c>
      <c r="E20" s="74">
        <v>18</v>
      </c>
      <c r="F20" s="5"/>
    </row>
    <row r="21" spans="1:6" ht="19.5" customHeight="1" thickBot="1" x14ac:dyDescent="0.35">
      <c r="A21" s="47" t="s">
        <v>31</v>
      </c>
      <c r="B21" s="61" t="s">
        <v>18</v>
      </c>
      <c r="C21" s="62">
        <f>SUM(C22:C23)</f>
        <v>1130</v>
      </c>
      <c r="D21" s="62">
        <f>SUM(D22:D23)</f>
        <v>1184</v>
      </c>
      <c r="E21" s="63">
        <f>SUM(E22:E23)</f>
        <v>1192</v>
      </c>
      <c r="F21" s="4"/>
    </row>
    <row r="22" spans="1:6" ht="21.75" customHeight="1" x14ac:dyDescent="0.25">
      <c r="A22" s="75" t="s">
        <v>29</v>
      </c>
      <c r="B22" s="69" t="s">
        <v>5</v>
      </c>
      <c r="C22" s="67">
        <v>235</v>
      </c>
      <c r="D22" s="67">
        <v>283</v>
      </c>
      <c r="E22" s="76">
        <v>285</v>
      </c>
      <c r="F22" s="6"/>
    </row>
    <row r="23" spans="1:6" ht="21" customHeight="1" thickBot="1" x14ac:dyDescent="0.3">
      <c r="A23" s="77" t="s">
        <v>30</v>
      </c>
      <c r="B23" s="64" t="s">
        <v>4</v>
      </c>
      <c r="C23" s="65">
        <v>895</v>
      </c>
      <c r="D23" s="65">
        <v>901</v>
      </c>
      <c r="E23" s="78">
        <v>907</v>
      </c>
      <c r="F23" s="6"/>
    </row>
    <row r="24" spans="1:6" ht="24" customHeight="1" thickBot="1" x14ac:dyDescent="0.35">
      <c r="A24" s="47" t="s">
        <v>19</v>
      </c>
      <c r="B24" s="61" t="s">
        <v>20</v>
      </c>
      <c r="C24" s="62">
        <v>4</v>
      </c>
      <c r="D24" s="62">
        <v>4</v>
      </c>
      <c r="E24" s="63">
        <v>4</v>
      </c>
      <c r="F24" s="4"/>
    </row>
    <row r="25" spans="1:6" ht="25.5" customHeight="1" thickBot="1" x14ac:dyDescent="0.35">
      <c r="A25" s="110" t="s">
        <v>21</v>
      </c>
      <c r="B25" s="111"/>
      <c r="C25" s="68">
        <f>C26+C29</f>
        <v>728.09999999999991</v>
      </c>
      <c r="D25" s="68">
        <f>D26+D29</f>
        <v>728.09999999999991</v>
      </c>
      <c r="E25" s="79">
        <f>E26+E29</f>
        <v>728.09999999999991</v>
      </c>
      <c r="F25" s="4"/>
    </row>
    <row r="26" spans="1:6" ht="56.5" thickBot="1" x14ac:dyDescent="0.35">
      <c r="A26" s="47" t="s">
        <v>22</v>
      </c>
      <c r="B26" s="61" t="s">
        <v>23</v>
      </c>
      <c r="C26" s="62">
        <f>SUM(C27:C28)</f>
        <v>728.09999999999991</v>
      </c>
      <c r="D26" s="62">
        <f>SUM(D27:D28)</f>
        <v>728.09999999999991</v>
      </c>
      <c r="E26" s="63">
        <f>SUM(E27:E28)</f>
        <v>728.09999999999991</v>
      </c>
      <c r="F26" s="4"/>
    </row>
    <row r="27" spans="1:6" ht="50.25" customHeight="1" x14ac:dyDescent="0.25">
      <c r="A27" s="75" t="s">
        <v>24</v>
      </c>
      <c r="B27" s="66" t="s">
        <v>25</v>
      </c>
      <c r="C27" s="67">
        <v>362.4</v>
      </c>
      <c r="D27" s="67">
        <v>362.4</v>
      </c>
      <c r="E27" s="76">
        <v>362.4</v>
      </c>
      <c r="F27" s="6"/>
    </row>
    <row r="28" spans="1:6" ht="110.25" customHeight="1" thickBot="1" x14ac:dyDescent="0.3">
      <c r="A28" s="77" t="s">
        <v>26</v>
      </c>
      <c r="B28" s="64" t="s">
        <v>10</v>
      </c>
      <c r="C28" s="65">
        <v>365.7</v>
      </c>
      <c r="D28" s="65">
        <v>365.7</v>
      </c>
      <c r="E28" s="78">
        <v>365.7</v>
      </c>
      <c r="F28" s="6"/>
    </row>
    <row r="29" spans="1:6" ht="50.25" customHeight="1" thickBot="1" x14ac:dyDescent="0.35">
      <c r="A29" s="47" t="s">
        <v>0</v>
      </c>
      <c r="B29" s="61" t="s">
        <v>1</v>
      </c>
      <c r="C29" s="62">
        <v>0</v>
      </c>
      <c r="D29" s="62">
        <v>0</v>
      </c>
      <c r="E29" s="63">
        <v>0</v>
      </c>
      <c r="F29" s="4"/>
    </row>
    <row r="30" spans="1:6" ht="23.25" customHeight="1" thickBot="1" x14ac:dyDescent="0.35">
      <c r="A30" s="47" t="s">
        <v>2</v>
      </c>
      <c r="B30" s="61" t="s">
        <v>3</v>
      </c>
      <c r="C30" s="62">
        <f>C31+C36</f>
        <v>49729.799999999996</v>
      </c>
      <c r="D30" s="62">
        <f>D31+D36</f>
        <v>77948.800000000003</v>
      </c>
      <c r="E30" s="63">
        <f>E31+E36</f>
        <v>27813.8</v>
      </c>
      <c r="F30" s="4"/>
    </row>
    <row r="31" spans="1:6" ht="46.5" customHeight="1" thickBot="1" x14ac:dyDescent="0.35">
      <c r="A31" s="47" t="s">
        <v>32</v>
      </c>
      <c r="B31" s="61" t="s">
        <v>34</v>
      </c>
      <c r="C31" s="62">
        <f>SUM(C32:C35)</f>
        <v>49729.799999999996</v>
      </c>
      <c r="D31" s="62">
        <f>SUM(D32:D35)</f>
        <v>77948.800000000003</v>
      </c>
      <c r="E31" s="62">
        <f>SUM(E32:E35)</f>
        <v>27813.8</v>
      </c>
      <c r="F31" s="4"/>
    </row>
    <row r="32" spans="1:6" ht="35.25" customHeight="1" x14ac:dyDescent="0.3">
      <c r="A32" s="51" t="s">
        <v>81</v>
      </c>
      <c r="B32" s="52" t="s">
        <v>101</v>
      </c>
      <c r="C32" s="60">
        <f>'Прил 3'!C13</f>
        <v>16084</v>
      </c>
      <c r="D32" s="60">
        <f>'Прил 3'!D13</f>
        <v>15255.1</v>
      </c>
      <c r="E32" s="80">
        <f>'Прил 3'!E13</f>
        <v>14339.5</v>
      </c>
      <c r="F32" s="4"/>
    </row>
    <row r="33" spans="1:6" ht="22.5" customHeight="1" x14ac:dyDescent="0.3">
      <c r="A33" s="53" t="s">
        <v>102</v>
      </c>
      <c r="B33" s="54" t="s">
        <v>103</v>
      </c>
      <c r="C33" s="48">
        <f>'Прил 3'!C16</f>
        <v>21555.899999999998</v>
      </c>
      <c r="D33" s="48">
        <f>'Прил 3'!D16</f>
        <v>48789.3</v>
      </c>
      <c r="E33" s="81">
        <f>'Прил 3'!E16</f>
        <v>5164.5</v>
      </c>
      <c r="F33" s="4"/>
    </row>
    <row r="34" spans="1:6" ht="35.25" customHeight="1" x14ac:dyDescent="0.3">
      <c r="A34" s="55" t="s">
        <v>59</v>
      </c>
      <c r="B34" s="56" t="s">
        <v>60</v>
      </c>
      <c r="C34" s="48">
        <f>'Прил 3'!C22</f>
        <v>218.3</v>
      </c>
      <c r="D34" s="48">
        <f>'Прил 3'!D22</f>
        <v>236.6</v>
      </c>
      <c r="E34" s="81">
        <f>'Прил 3'!E22</f>
        <v>244.3</v>
      </c>
      <c r="F34" s="4"/>
    </row>
    <row r="35" spans="1:6" ht="22.5" customHeight="1" thickBot="1" x14ac:dyDescent="0.35">
      <c r="A35" s="57" t="s">
        <v>63</v>
      </c>
      <c r="B35" s="58" t="s">
        <v>64</v>
      </c>
      <c r="C35" s="59">
        <f>'Прил 3'!C25</f>
        <v>11871.6</v>
      </c>
      <c r="D35" s="59">
        <f>'Прил 3'!D25</f>
        <v>13667.8</v>
      </c>
      <c r="E35" s="82">
        <f>'Прил 3'!E25</f>
        <v>8065.5</v>
      </c>
      <c r="F35" s="4"/>
    </row>
    <row r="36" spans="1:6" ht="35.25" customHeight="1" thickBot="1" x14ac:dyDescent="0.35">
      <c r="A36" s="47" t="s">
        <v>33</v>
      </c>
      <c r="B36" s="61" t="s">
        <v>35</v>
      </c>
      <c r="C36" s="62">
        <v>0</v>
      </c>
      <c r="D36" s="62">
        <v>0</v>
      </c>
      <c r="E36" s="63">
        <v>0</v>
      </c>
      <c r="F36" s="4"/>
    </row>
    <row r="37" spans="1:6" ht="23.25" customHeight="1" thickBot="1" x14ac:dyDescent="0.35">
      <c r="A37" s="108" t="s">
        <v>104</v>
      </c>
      <c r="B37" s="109"/>
      <c r="C37" s="62">
        <f>C13+C30</f>
        <v>57920.299999999996</v>
      </c>
      <c r="D37" s="62">
        <f>D13+D30</f>
        <v>86772.2</v>
      </c>
      <c r="E37" s="63">
        <f>E13+E30</f>
        <v>36976.1</v>
      </c>
      <c r="F37" s="4"/>
    </row>
    <row r="38" spans="1:6" ht="14" x14ac:dyDescent="0.3">
      <c r="A38" s="49"/>
      <c r="B38" s="46"/>
      <c r="C38" s="46"/>
      <c r="D38" s="46"/>
      <c r="E38" s="46"/>
    </row>
    <row r="39" spans="1:6" ht="14" x14ac:dyDescent="0.3">
      <c r="A39" s="49"/>
      <c r="B39" s="46"/>
      <c r="C39" s="46"/>
      <c r="D39" s="46"/>
      <c r="E39" s="46"/>
    </row>
    <row r="40" spans="1:6" ht="14" x14ac:dyDescent="0.3">
      <c r="A40" s="49"/>
      <c r="B40" s="46"/>
      <c r="C40" s="46"/>
      <c r="D40" s="46"/>
      <c r="E40" s="46"/>
    </row>
    <row r="41" spans="1:6" ht="14" x14ac:dyDescent="0.3">
      <c r="A41" s="49"/>
      <c r="B41" s="46"/>
      <c r="C41" s="46"/>
      <c r="D41" s="46"/>
      <c r="E41" s="46"/>
    </row>
  </sheetData>
  <mergeCells count="15">
    <mergeCell ref="B11:B12"/>
    <mergeCell ref="C11:E11"/>
    <mergeCell ref="A37:B37"/>
    <mergeCell ref="A25:B25"/>
    <mergeCell ref="A14:B14"/>
    <mergeCell ref="A11:A12"/>
    <mergeCell ref="A5:E5"/>
    <mergeCell ref="A7:E7"/>
    <mergeCell ref="A8:E8"/>
    <mergeCell ref="A9:E9"/>
    <mergeCell ref="D10:E10"/>
    <mergeCell ref="A1:E1"/>
    <mergeCell ref="A2:E2"/>
    <mergeCell ref="A3:E3"/>
    <mergeCell ref="A4:E4"/>
  </mergeCells>
  <phoneticPr fontId="3" type="noConversion"/>
  <pageMargins left="0.94488188976377963" right="0.23622047244094491" top="0.39370078740157483" bottom="0.39370078740157483" header="0" footer="0"/>
  <pageSetup paperSize="9" scale="73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305FA-6966-45B4-8808-DA1647F254EF}">
  <sheetPr>
    <tabColor rgb="FF92D050"/>
  </sheetPr>
  <dimension ref="A1:F30"/>
  <sheetViews>
    <sheetView view="pageBreakPreview" topLeftCell="A25" zoomScaleNormal="100" zoomScaleSheetLayoutView="100" workbookViewId="0">
      <selection activeCell="D28" sqref="D28"/>
    </sheetView>
  </sheetViews>
  <sheetFormatPr defaultRowHeight="12.5" x14ac:dyDescent="0.25"/>
  <cols>
    <col min="1" max="1" width="21.453125" style="38" customWidth="1"/>
    <col min="2" max="2" width="47.7265625" style="23" customWidth="1"/>
    <col min="3" max="3" width="12" customWidth="1"/>
    <col min="4" max="4" width="12.54296875" customWidth="1"/>
    <col min="5" max="5" width="13.453125" customWidth="1"/>
    <col min="6" max="6" width="9.1796875" style="23" customWidth="1"/>
  </cols>
  <sheetData>
    <row r="1" spans="1:5" ht="12.75" customHeight="1" x14ac:dyDescent="0.3">
      <c r="A1" s="120" t="s">
        <v>90</v>
      </c>
      <c r="B1" s="120"/>
      <c r="C1" s="117"/>
      <c r="D1" s="117"/>
      <c r="E1" s="117"/>
    </row>
    <row r="2" spans="1:5" ht="12.75" customHeight="1" x14ac:dyDescent="0.3">
      <c r="A2" s="120" t="s">
        <v>91</v>
      </c>
      <c r="B2" s="120"/>
      <c r="C2" s="117"/>
      <c r="D2" s="117"/>
      <c r="E2" s="117"/>
    </row>
    <row r="3" spans="1:5" ht="12.75" customHeight="1" x14ac:dyDescent="0.3">
      <c r="A3" s="120" t="s">
        <v>123</v>
      </c>
      <c r="B3" s="120"/>
      <c r="C3" s="117"/>
      <c r="D3" s="117"/>
      <c r="E3" s="117"/>
    </row>
    <row r="4" spans="1:5" ht="12.75" customHeight="1" x14ac:dyDescent="0.3">
      <c r="A4" s="120" t="s">
        <v>117</v>
      </c>
      <c r="B4" s="117"/>
      <c r="C4" s="117"/>
      <c r="D4" s="117"/>
      <c r="E4" s="117"/>
    </row>
    <row r="5" spans="1:5" ht="12.75" customHeight="1" x14ac:dyDescent="0.3">
      <c r="A5" s="116" t="s">
        <v>92</v>
      </c>
      <c r="B5" s="117"/>
      <c r="C5" s="117"/>
      <c r="D5" s="117"/>
      <c r="E5" s="117"/>
    </row>
    <row r="6" spans="1:5" ht="12.75" customHeight="1" x14ac:dyDescent="0.25">
      <c r="A6" s="45"/>
      <c r="B6" s="45"/>
      <c r="C6" s="45"/>
      <c r="D6" s="45"/>
      <c r="E6" s="45"/>
    </row>
    <row r="7" spans="1:5" ht="20.25" customHeight="1" x14ac:dyDescent="0.25">
      <c r="A7" s="119" t="s">
        <v>77</v>
      </c>
      <c r="B7" s="119"/>
      <c r="C7" s="119"/>
      <c r="D7" s="119"/>
      <c r="E7" s="119"/>
    </row>
    <row r="8" spans="1:5" ht="20.25" customHeight="1" x14ac:dyDescent="0.25">
      <c r="A8" s="119" t="s">
        <v>78</v>
      </c>
      <c r="B8" s="119"/>
      <c r="C8" s="119"/>
      <c r="D8" s="119"/>
      <c r="E8" s="119"/>
    </row>
    <row r="9" spans="1:5" ht="18.75" customHeight="1" x14ac:dyDescent="0.25">
      <c r="A9" s="119" t="s">
        <v>79</v>
      </c>
      <c r="B9" s="119"/>
      <c r="C9" s="119"/>
      <c r="D9" s="119"/>
      <c r="E9" s="119"/>
    </row>
    <row r="10" spans="1:5" ht="13" x14ac:dyDescent="0.25">
      <c r="A10" s="118" t="s">
        <v>74</v>
      </c>
      <c r="B10" s="118"/>
      <c r="C10" s="118"/>
      <c r="D10" s="118"/>
      <c r="E10" s="118"/>
    </row>
    <row r="11" spans="1:5" ht="30" x14ac:dyDescent="0.25">
      <c r="A11" s="25" t="s">
        <v>50</v>
      </c>
      <c r="B11" s="42" t="s">
        <v>51</v>
      </c>
      <c r="C11" s="26" t="s">
        <v>52</v>
      </c>
      <c r="D11" s="26" t="s">
        <v>70</v>
      </c>
      <c r="E11" s="26" t="s">
        <v>72</v>
      </c>
    </row>
    <row r="12" spans="1:5" ht="45" x14ac:dyDescent="0.25">
      <c r="A12" s="34" t="s">
        <v>32</v>
      </c>
      <c r="B12" s="43" t="s">
        <v>34</v>
      </c>
      <c r="C12" s="27">
        <f>SUM(C13+C22+C25+C16)</f>
        <v>49729.8</v>
      </c>
      <c r="D12" s="27">
        <f>SUM(D13+D22+D25+D16)</f>
        <v>77948.800000000003</v>
      </c>
      <c r="E12" s="27">
        <f>SUM(E13+E22+E25+E16)</f>
        <v>27813.8</v>
      </c>
    </row>
    <row r="13" spans="1:5" ht="31.5" customHeight="1" x14ac:dyDescent="0.25">
      <c r="A13" s="35" t="s">
        <v>81</v>
      </c>
      <c r="B13" s="44" t="s">
        <v>53</v>
      </c>
      <c r="C13" s="27">
        <f>SUM(C14:C15)</f>
        <v>16084</v>
      </c>
      <c r="D13" s="27">
        <f>SUM(D14:D15)</f>
        <v>15255.1</v>
      </c>
      <c r="E13" s="27">
        <f>SUM(E14:E15)</f>
        <v>14339.5</v>
      </c>
    </row>
    <row r="14" spans="1:5" ht="29.25" customHeight="1" x14ac:dyDescent="0.25">
      <c r="A14" s="36" t="s">
        <v>80</v>
      </c>
      <c r="B14" s="29" t="s">
        <v>54</v>
      </c>
      <c r="C14" s="28">
        <v>9869.1</v>
      </c>
      <c r="D14" s="28">
        <v>9069.6</v>
      </c>
      <c r="E14" s="28">
        <v>8184.1</v>
      </c>
    </row>
    <row r="15" spans="1:5" ht="31.5" customHeight="1" x14ac:dyDescent="0.25">
      <c r="A15" s="36" t="s">
        <v>80</v>
      </c>
      <c r="B15" s="29" t="s">
        <v>55</v>
      </c>
      <c r="C15" s="28">
        <v>6214.9</v>
      </c>
      <c r="D15" s="28">
        <v>6185.5</v>
      </c>
      <c r="E15" s="28">
        <v>6155.4</v>
      </c>
    </row>
    <row r="16" spans="1:5" ht="23.25" customHeight="1" x14ac:dyDescent="0.25">
      <c r="A16" s="34" t="s">
        <v>56</v>
      </c>
      <c r="B16" s="44" t="s">
        <v>57</v>
      </c>
      <c r="C16" s="27">
        <f>SUM(C17:C21)</f>
        <v>21555.899999999998</v>
      </c>
      <c r="D16" s="27">
        <f>SUM(D17:D21)</f>
        <v>48789.3</v>
      </c>
      <c r="E16" s="27">
        <f>SUM(E17:E21)</f>
        <v>5164.5</v>
      </c>
    </row>
    <row r="17" spans="1:5" ht="94.5" customHeight="1" x14ac:dyDescent="0.25">
      <c r="A17" s="36" t="s">
        <v>75</v>
      </c>
      <c r="B17" s="29" t="s">
        <v>76</v>
      </c>
      <c r="C17" s="28">
        <v>0</v>
      </c>
      <c r="D17" s="28">
        <v>0</v>
      </c>
      <c r="E17" s="30">
        <v>2225.6999999999998</v>
      </c>
    </row>
    <row r="18" spans="1:5" ht="45" customHeight="1" x14ac:dyDescent="0.25">
      <c r="A18" s="36" t="s">
        <v>58</v>
      </c>
      <c r="B18" s="29" t="s">
        <v>82</v>
      </c>
      <c r="C18" s="28">
        <v>859.5</v>
      </c>
      <c r="D18" s="28">
        <v>950.1</v>
      </c>
      <c r="E18" s="28">
        <v>1015.4</v>
      </c>
    </row>
    <row r="19" spans="1:5" ht="53.25" customHeight="1" x14ac:dyDescent="0.25">
      <c r="A19" s="36" t="s">
        <v>58</v>
      </c>
      <c r="B19" s="29" t="s">
        <v>73</v>
      </c>
      <c r="C19" s="28">
        <v>3020.6</v>
      </c>
      <c r="D19" s="28">
        <v>0</v>
      </c>
      <c r="E19" s="28">
        <v>0</v>
      </c>
    </row>
    <row r="20" spans="1:5" ht="37.5" customHeight="1" x14ac:dyDescent="0.25">
      <c r="A20" s="36" t="s">
        <v>58</v>
      </c>
      <c r="B20" s="29" t="s">
        <v>124</v>
      </c>
      <c r="C20" s="28">
        <v>15000</v>
      </c>
      <c r="D20" s="28">
        <v>45915.8</v>
      </c>
      <c r="E20" s="28">
        <v>0</v>
      </c>
    </row>
    <row r="21" spans="1:5" ht="54.75" customHeight="1" x14ac:dyDescent="0.25">
      <c r="A21" s="36" t="s">
        <v>58</v>
      </c>
      <c r="B21" s="29" t="s">
        <v>83</v>
      </c>
      <c r="C21" s="28">
        <f>1923.4+752.4</f>
        <v>2675.8</v>
      </c>
      <c r="D21" s="28">
        <v>1923.4</v>
      </c>
      <c r="E21" s="28">
        <v>1923.4</v>
      </c>
    </row>
    <row r="22" spans="1:5" ht="30.75" customHeight="1" x14ac:dyDescent="0.25">
      <c r="A22" s="34" t="s">
        <v>59</v>
      </c>
      <c r="B22" s="41" t="s">
        <v>60</v>
      </c>
      <c r="C22" s="31">
        <f>SUM(C23:C24)</f>
        <v>218.3</v>
      </c>
      <c r="D22" s="31">
        <f>SUM(D23:D24)</f>
        <v>236.6</v>
      </c>
      <c r="E22" s="31">
        <f>SUM(E23:E24)</f>
        <v>244.3</v>
      </c>
    </row>
    <row r="23" spans="1:5" ht="57.75" customHeight="1" x14ac:dyDescent="0.25">
      <c r="A23" s="36" t="s">
        <v>62</v>
      </c>
      <c r="B23" s="39" t="s">
        <v>84</v>
      </c>
      <c r="C23" s="32">
        <v>3.5</v>
      </c>
      <c r="D23" s="32">
        <v>3.5</v>
      </c>
      <c r="E23" s="32">
        <v>3.5</v>
      </c>
    </row>
    <row r="24" spans="1:5" ht="41.25" customHeight="1" x14ac:dyDescent="0.25">
      <c r="A24" s="37" t="s">
        <v>61</v>
      </c>
      <c r="B24" s="40" t="s">
        <v>93</v>
      </c>
      <c r="C24" s="32">
        <f>199.9+14.9</f>
        <v>214.8</v>
      </c>
      <c r="D24" s="32">
        <f>217.2+15.9</f>
        <v>233.1</v>
      </c>
      <c r="E24" s="32">
        <f>240.8</f>
        <v>240.8</v>
      </c>
    </row>
    <row r="25" spans="1:5" ht="18.75" customHeight="1" x14ac:dyDescent="0.25">
      <c r="A25" s="34" t="s">
        <v>63</v>
      </c>
      <c r="B25" s="41" t="s">
        <v>64</v>
      </c>
      <c r="C25" s="31">
        <f>SUM(C26:C30)</f>
        <v>11871.6</v>
      </c>
      <c r="D25" s="31">
        <f>SUM(D26:D30)</f>
        <v>13667.8</v>
      </c>
      <c r="E25" s="31">
        <f>SUM(E26:E30)</f>
        <v>8065.5</v>
      </c>
    </row>
    <row r="26" spans="1:5" ht="56.25" customHeight="1" x14ac:dyDescent="0.25">
      <c r="A26" s="36" t="s">
        <v>85</v>
      </c>
      <c r="B26" s="39" t="s">
        <v>86</v>
      </c>
      <c r="C26" s="33">
        <v>1177.2</v>
      </c>
      <c r="D26" s="33">
        <v>1177.2</v>
      </c>
      <c r="E26" s="33">
        <v>1177.2</v>
      </c>
    </row>
    <row r="27" spans="1:5" ht="47.25" customHeight="1" x14ac:dyDescent="0.25">
      <c r="A27" s="36" t="s">
        <v>65</v>
      </c>
      <c r="B27" s="39" t="s">
        <v>125</v>
      </c>
      <c r="C27" s="33">
        <v>2441.9</v>
      </c>
      <c r="D27" s="33">
        <v>6261.2</v>
      </c>
      <c r="E27" s="33">
        <v>0</v>
      </c>
    </row>
    <row r="28" spans="1:5" ht="78" x14ac:dyDescent="0.25">
      <c r="A28" s="36" t="s">
        <v>65</v>
      </c>
      <c r="B28" s="39" t="s">
        <v>88</v>
      </c>
      <c r="C28" s="33">
        <f>2154.5+400</f>
        <v>2554.5</v>
      </c>
      <c r="D28" s="33">
        <v>2154.5</v>
      </c>
      <c r="E28" s="33">
        <v>2154.5</v>
      </c>
    </row>
    <row r="29" spans="1:5" ht="39" x14ac:dyDescent="0.25">
      <c r="A29" s="36" t="s">
        <v>65</v>
      </c>
      <c r="B29" s="39" t="s">
        <v>87</v>
      </c>
      <c r="C29" s="32">
        <v>5348</v>
      </c>
      <c r="D29" s="32">
        <v>4074.9</v>
      </c>
      <c r="E29" s="32">
        <v>4733.8</v>
      </c>
    </row>
    <row r="30" spans="1:5" ht="51.75" customHeight="1" x14ac:dyDescent="0.25">
      <c r="A30" s="36" t="s">
        <v>65</v>
      </c>
      <c r="B30" s="39" t="s">
        <v>89</v>
      </c>
      <c r="C30" s="33">
        <v>350</v>
      </c>
      <c r="D30" s="33">
        <v>0</v>
      </c>
      <c r="E30" s="33">
        <v>0</v>
      </c>
    </row>
  </sheetData>
  <mergeCells count="9">
    <mergeCell ref="A5:E5"/>
    <mergeCell ref="A10:E10"/>
    <mergeCell ref="A7:E7"/>
    <mergeCell ref="A8:E8"/>
    <mergeCell ref="A9:E9"/>
    <mergeCell ref="A1:E1"/>
    <mergeCell ref="A2:E2"/>
    <mergeCell ref="A3:E3"/>
    <mergeCell ref="A4:E4"/>
  </mergeCells>
  <pageMargins left="0.70866141732283472" right="0.70866141732283472" top="0.35433070866141736" bottom="0.15748031496062992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8097-E8DC-4FC2-A441-8BEE3888D58E}">
  <sheetPr>
    <pageSetUpPr fitToPage="1"/>
  </sheetPr>
  <dimension ref="A1:H129"/>
  <sheetViews>
    <sheetView workbookViewId="0">
      <selection activeCell="F1" sqref="F1:H1"/>
    </sheetView>
  </sheetViews>
  <sheetFormatPr defaultRowHeight="14.5" customHeight="1" x14ac:dyDescent="0.35"/>
  <cols>
    <col min="1" max="1" width="80.7265625" style="129" customWidth="1"/>
    <col min="2" max="2" width="14.26953125" style="129" customWidth="1"/>
    <col min="3" max="3" width="9.7265625" style="129" customWidth="1"/>
    <col min="4" max="5" width="4.7265625" style="129" customWidth="1"/>
    <col min="6" max="8" width="16.7265625" style="129" customWidth="1"/>
    <col min="9" max="82" width="8" style="129" customWidth="1"/>
    <col min="83" max="16384" width="8.7265625" style="129"/>
  </cols>
  <sheetData>
    <row r="1" spans="1:8" s="123" customFormat="1" ht="69" customHeight="1" x14ac:dyDescent="0.4">
      <c r="A1" s="121"/>
      <c r="B1" s="121"/>
      <c r="C1" s="121"/>
      <c r="D1" s="121"/>
      <c r="E1" s="121"/>
      <c r="F1" s="122" t="s">
        <v>127</v>
      </c>
      <c r="G1" s="122"/>
      <c r="H1" s="122"/>
    </row>
    <row r="2" spans="1:8" s="123" customFormat="1" ht="18" x14ac:dyDescent="0.4">
      <c r="A2" s="121"/>
      <c r="B2" s="121"/>
      <c r="C2" s="121"/>
      <c r="D2" s="121"/>
      <c r="E2" s="121"/>
      <c r="F2" s="124"/>
      <c r="G2" s="125" t="s">
        <v>128</v>
      </c>
      <c r="H2" s="125"/>
    </row>
    <row r="3" spans="1:8" s="123" customFormat="1" ht="96" customHeight="1" x14ac:dyDescent="0.4">
      <c r="A3" s="126" t="s">
        <v>129</v>
      </c>
      <c r="B3" s="126"/>
      <c r="C3" s="126"/>
      <c r="D3" s="126"/>
      <c r="E3" s="126"/>
      <c r="F3" s="126"/>
      <c r="G3" s="126"/>
      <c r="H3" s="126"/>
    </row>
    <row r="4" spans="1:8" s="123" customFormat="1" ht="18" x14ac:dyDescent="0.4">
      <c r="A4" s="127"/>
      <c r="B4" s="127"/>
      <c r="C4" s="127"/>
      <c r="D4" s="127"/>
      <c r="E4" s="127"/>
      <c r="F4" s="124"/>
      <c r="G4" s="124"/>
      <c r="H4" s="124" t="s">
        <v>130</v>
      </c>
    </row>
    <row r="5" spans="1:8" ht="17.149999999999999" customHeight="1" x14ac:dyDescent="0.35">
      <c r="A5" s="128" t="s">
        <v>36</v>
      </c>
      <c r="B5" s="128" t="s">
        <v>50</v>
      </c>
      <c r="C5" s="128" t="s">
        <v>131</v>
      </c>
      <c r="D5" s="128" t="s">
        <v>132</v>
      </c>
      <c r="E5" s="128" t="s">
        <v>133</v>
      </c>
      <c r="F5" s="128" t="s">
        <v>98</v>
      </c>
      <c r="G5" s="128" t="s">
        <v>134</v>
      </c>
      <c r="H5" s="128" t="s">
        <v>135</v>
      </c>
    </row>
    <row r="6" spans="1:8" ht="17.149999999999999" customHeight="1" x14ac:dyDescent="0.35">
      <c r="A6" s="128"/>
      <c r="B6" s="128" t="s">
        <v>136</v>
      </c>
      <c r="C6" s="128" t="s">
        <v>131</v>
      </c>
      <c r="D6" s="128" t="s">
        <v>132</v>
      </c>
      <c r="E6" s="128" t="s">
        <v>133</v>
      </c>
      <c r="F6" s="128" t="s">
        <v>135</v>
      </c>
      <c r="G6" s="128" t="s">
        <v>135</v>
      </c>
      <c r="H6" s="128" t="s">
        <v>135</v>
      </c>
    </row>
    <row r="7" spans="1:8" ht="17.149999999999999" customHeight="1" x14ac:dyDescent="0.35">
      <c r="A7" s="128"/>
      <c r="B7" s="130" t="s">
        <v>136</v>
      </c>
      <c r="C7" s="130" t="s">
        <v>131</v>
      </c>
      <c r="D7" s="130" t="s">
        <v>132</v>
      </c>
      <c r="E7" s="130" t="s">
        <v>137</v>
      </c>
      <c r="F7" s="128" t="s">
        <v>135</v>
      </c>
      <c r="G7" s="130" t="s">
        <v>99</v>
      </c>
      <c r="H7" s="130" t="s">
        <v>100</v>
      </c>
    </row>
    <row r="8" spans="1:8" ht="15.5" x14ac:dyDescent="0.35">
      <c r="A8" s="131"/>
      <c r="B8" s="131"/>
      <c r="C8" s="131"/>
      <c r="D8" s="131"/>
      <c r="E8" s="131"/>
      <c r="F8" s="131"/>
      <c r="G8" s="131"/>
      <c r="H8" s="131"/>
    </row>
    <row r="9" spans="1:8" ht="31" x14ac:dyDescent="0.35">
      <c r="A9" s="132" t="s">
        <v>138</v>
      </c>
      <c r="B9" s="133" t="s">
        <v>139</v>
      </c>
      <c r="C9" s="134"/>
      <c r="D9" s="133"/>
      <c r="E9" s="133"/>
      <c r="F9" s="135">
        <v>31521.8</v>
      </c>
      <c r="G9" s="135">
        <v>65552.100000000006</v>
      </c>
      <c r="H9" s="136">
        <v>12760</v>
      </c>
    </row>
    <row r="10" spans="1:8" ht="15.5" x14ac:dyDescent="0.35">
      <c r="A10" s="132" t="s">
        <v>140</v>
      </c>
      <c r="B10" s="133" t="s">
        <v>141</v>
      </c>
      <c r="C10" s="134"/>
      <c r="D10" s="133"/>
      <c r="E10" s="133"/>
      <c r="F10" s="135">
        <v>14079.9</v>
      </c>
      <c r="G10" s="135">
        <v>13375.1</v>
      </c>
      <c r="H10" s="136">
        <v>12760</v>
      </c>
    </row>
    <row r="11" spans="1:8" ht="31" x14ac:dyDescent="0.35">
      <c r="A11" s="132" t="s">
        <v>142</v>
      </c>
      <c r="B11" s="133" t="s">
        <v>143</v>
      </c>
      <c r="C11" s="134"/>
      <c r="D11" s="133"/>
      <c r="E11" s="133"/>
      <c r="F11" s="135">
        <v>11747.6</v>
      </c>
      <c r="G11" s="135">
        <v>11164.2</v>
      </c>
      <c r="H11" s="136">
        <v>10539.1</v>
      </c>
    </row>
    <row r="12" spans="1:8" ht="15.5" x14ac:dyDescent="0.35">
      <c r="A12" s="132" t="s">
        <v>144</v>
      </c>
      <c r="B12" s="133" t="s">
        <v>145</v>
      </c>
      <c r="C12" s="134"/>
      <c r="D12" s="133"/>
      <c r="E12" s="133"/>
      <c r="F12" s="135">
        <v>2028.9</v>
      </c>
      <c r="G12" s="135">
        <v>2789.2</v>
      </c>
      <c r="H12" s="136">
        <v>1505.2</v>
      </c>
    </row>
    <row r="13" spans="1:8" ht="62" x14ac:dyDescent="0.35">
      <c r="A13" s="137" t="s">
        <v>146</v>
      </c>
      <c r="B13" s="133" t="s">
        <v>145</v>
      </c>
      <c r="C13" s="134" t="s">
        <v>147</v>
      </c>
      <c r="D13" s="133" t="s">
        <v>148</v>
      </c>
      <c r="E13" s="133" t="s">
        <v>149</v>
      </c>
      <c r="F13" s="135">
        <v>389.9</v>
      </c>
      <c r="G13" s="135">
        <v>1460.2</v>
      </c>
      <c r="H13" s="136">
        <v>176.2</v>
      </c>
    </row>
    <row r="14" spans="1:8" ht="46.5" x14ac:dyDescent="0.35">
      <c r="A14" s="132" t="s">
        <v>150</v>
      </c>
      <c r="B14" s="133" t="s">
        <v>145</v>
      </c>
      <c r="C14" s="134" t="s">
        <v>151</v>
      </c>
      <c r="D14" s="133" t="s">
        <v>148</v>
      </c>
      <c r="E14" s="133" t="s">
        <v>149</v>
      </c>
      <c r="F14" s="135">
        <v>1452.9</v>
      </c>
      <c r="G14" s="135">
        <v>1149</v>
      </c>
      <c r="H14" s="136">
        <v>1149</v>
      </c>
    </row>
    <row r="15" spans="1:8" ht="31" x14ac:dyDescent="0.35">
      <c r="A15" s="132" t="s">
        <v>152</v>
      </c>
      <c r="B15" s="133" t="s">
        <v>145</v>
      </c>
      <c r="C15" s="134" t="s">
        <v>153</v>
      </c>
      <c r="D15" s="133" t="s">
        <v>148</v>
      </c>
      <c r="E15" s="133" t="s">
        <v>149</v>
      </c>
      <c r="F15" s="135">
        <v>186.1</v>
      </c>
      <c r="G15" s="135">
        <v>180</v>
      </c>
      <c r="H15" s="136">
        <v>180</v>
      </c>
    </row>
    <row r="16" spans="1:8" ht="62" x14ac:dyDescent="0.35">
      <c r="A16" s="137" t="s">
        <v>154</v>
      </c>
      <c r="B16" s="133" t="s">
        <v>155</v>
      </c>
      <c r="C16" s="134"/>
      <c r="D16" s="133"/>
      <c r="E16" s="133"/>
      <c r="F16" s="135">
        <v>2554.5</v>
      </c>
      <c r="G16" s="135">
        <v>2154.5</v>
      </c>
      <c r="H16" s="136">
        <v>2154.5</v>
      </c>
    </row>
    <row r="17" spans="1:8" ht="108.5" x14ac:dyDescent="0.35">
      <c r="A17" s="137" t="s">
        <v>156</v>
      </c>
      <c r="B17" s="133" t="s">
        <v>155</v>
      </c>
      <c r="C17" s="134" t="s">
        <v>147</v>
      </c>
      <c r="D17" s="133" t="s">
        <v>148</v>
      </c>
      <c r="E17" s="133" t="s">
        <v>149</v>
      </c>
      <c r="F17" s="135">
        <v>2554.5</v>
      </c>
      <c r="G17" s="135">
        <v>2154.5</v>
      </c>
      <c r="H17" s="136">
        <v>2154.5</v>
      </c>
    </row>
    <row r="18" spans="1:8" ht="31" x14ac:dyDescent="0.35">
      <c r="A18" s="132" t="s">
        <v>157</v>
      </c>
      <c r="B18" s="133" t="s">
        <v>158</v>
      </c>
      <c r="C18" s="134"/>
      <c r="D18" s="133"/>
      <c r="E18" s="133"/>
      <c r="F18" s="135">
        <v>2281.1999999999998</v>
      </c>
      <c r="G18" s="135">
        <v>2608.1</v>
      </c>
      <c r="H18" s="136">
        <v>3267</v>
      </c>
    </row>
    <row r="19" spans="1:8" ht="46.5" x14ac:dyDescent="0.35">
      <c r="A19" s="132" t="s">
        <v>159</v>
      </c>
      <c r="B19" s="133" t="s">
        <v>158</v>
      </c>
      <c r="C19" s="134" t="s">
        <v>151</v>
      </c>
      <c r="D19" s="133" t="s">
        <v>148</v>
      </c>
      <c r="E19" s="133" t="s">
        <v>149</v>
      </c>
      <c r="F19" s="135">
        <v>2281.1999999999998</v>
      </c>
      <c r="G19" s="135">
        <v>2608.1</v>
      </c>
      <c r="H19" s="136">
        <v>3267</v>
      </c>
    </row>
    <row r="20" spans="1:8" ht="77.5" x14ac:dyDescent="0.35">
      <c r="A20" s="137" t="s">
        <v>160</v>
      </c>
      <c r="B20" s="133" t="s">
        <v>161</v>
      </c>
      <c r="C20" s="134"/>
      <c r="D20" s="133"/>
      <c r="E20" s="133"/>
      <c r="F20" s="135">
        <v>4883</v>
      </c>
      <c r="G20" s="135">
        <v>3612.4</v>
      </c>
      <c r="H20" s="136">
        <v>3612.4</v>
      </c>
    </row>
    <row r="21" spans="1:8" ht="124" x14ac:dyDescent="0.35">
      <c r="A21" s="137" t="s">
        <v>162</v>
      </c>
      <c r="B21" s="133" t="s">
        <v>161</v>
      </c>
      <c r="C21" s="134" t="s">
        <v>147</v>
      </c>
      <c r="D21" s="133" t="s">
        <v>148</v>
      </c>
      <c r="E21" s="133" t="s">
        <v>149</v>
      </c>
      <c r="F21" s="135">
        <v>4883</v>
      </c>
      <c r="G21" s="135">
        <v>3612.4</v>
      </c>
      <c r="H21" s="136">
        <v>3612.4</v>
      </c>
    </row>
    <row r="22" spans="1:8" ht="31" x14ac:dyDescent="0.35">
      <c r="A22" s="132" t="s">
        <v>163</v>
      </c>
      <c r="B22" s="133" t="s">
        <v>164</v>
      </c>
      <c r="C22" s="134"/>
      <c r="D22" s="133"/>
      <c r="E22" s="133"/>
      <c r="F22" s="135">
        <v>815.5</v>
      </c>
      <c r="G22" s="135">
        <v>704.1</v>
      </c>
      <c r="H22" s="136">
        <v>704.1</v>
      </c>
    </row>
    <row r="23" spans="1:8" ht="15.5" x14ac:dyDescent="0.35">
      <c r="A23" s="132" t="s">
        <v>144</v>
      </c>
      <c r="B23" s="133" t="s">
        <v>165</v>
      </c>
      <c r="C23" s="134"/>
      <c r="D23" s="133"/>
      <c r="E23" s="133"/>
      <c r="F23" s="135">
        <v>346.9</v>
      </c>
      <c r="G23" s="135">
        <v>469.7</v>
      </c>
      <c r="H23" s="136">
        <v>469.7</v>
      </c>
    </row>
    <row r="24" spans="1:8" ht="62" x14ac:dyDescent="0.35">
      <c r="A24" s="137" t="s">
        <v>146</v>
      </c>
      <c r="B24" s="133" t="s">
        <v>165</v>
      </c>
      <c r="C24" s="134" t="s">
        <v>147</v>
      </c>
      <c r="D24" s="133" t="s">
        <v>148</v>
      </c>
      <c r="E24" s="133" t="s">
        <v>149</v>
      </c>
      <c r="F24" s="135">
        <v>332.9</v>
      </c>
      <c r="G24" s="135">
        <v>455.7</v>
      </c>
      <c r="H24" s="136">
        <v>455.7</v>
      </c>
    </row>
    <row r="25" spans="1:8" ht="46.5" x14ac:dyDescent="0.35">
      <c r="A25" s="132" t="s">
        <v>150</v>
      </c>
      <c r="B25" s="133" t="s">
        <v>165</v>
      </c>
      <c r="C25" s="134" t="s">
        <v>151</v>
      </c>
      <c r="D25" s="133"/>
      <c r="E25" s="133"/>
      <c r="F25" s="135">
        <v>14</v>
      </c>
      <c r="G25" s="135">
        <v>14</v>
      </c>
      <c r="H25" s="136">
        <v>14</v>
      </c>
    </row>
    <row r="26" spans="1:8" ht="77.5" x14ac:dyDescent="0.35">
      <c r="A26" s="137" t="s">
        <v>160</v>
      </c>
      <c r="B26" s="133" t="s">
        <v>166</v>
      </c>
      <c r="C26" s="134"/>
      <c r="D26" s="133"/>
      <c r="E26" s="133"/>
      <c r="F26" s="135">
        <v>468.6</v>
      </c>
      <c r="G26" s="135">
        <v>234.4</v>
      </c>
      <c r="H26" s="136">
        <v>234.4</v>
      </c>
    </row>
    <row r="27" spans="1:8" ht="124" x14ac:dyDescent="0.35">
      <c r="A27" s="137" t="s">
        <v>162</v>
      </c>
      <c r="B27" s="133" t="s">
        <v>166</v>
      </c>
      <c r="C27" s="134" t="s">
        <v>147</v>
      </c>
      <c r="D27" s="133" t="s">
        <v>148</v>
      </c>
      <c r="E27" s="133" t="s">
        <v>149</v>
      </c>
      <c r="F27" s="135">
        <v>468.6</v>
      </c>
      <c r="G27" s="135">
        <v>234.4</v>
      </c>
      <c r="H27" s="136">
        <v>234.4</v>
      </c>
    </row>
    <row r="28" spans="1:8" ht="15.5" x14ac:dyDescent="0.35">
      <c r="A28" s="132" t="s">
        <v>167</v>
      </c>
      <c r="B28" s="133" t="s">
        <v>168</v>
      </c>
      <c r="C28" s="134"/>
      <c r="D28" s="133"/>
      <c r="E28" s="133"/>
      <c r="F28" s="135">
        <v>1516.8</v>
      </c>
      <c r="G28" s="135">
        <v>1506.8</v>
      </c>
      <c r="H28" s="136">
        <v>1516.8</v>
      </c>
    </row>
    <row r="29" spans="1:8" ht="15.5" x14ac:dyDescent="0.35">
      <c r="A29" s="132" t="s">
        <v>144</v>
      </c>
      <c r="B29" s="133" t="s">
        <v>169</v>
      </c>
      <c r="C29" s="134"/>
      <c r="D29" s="133"/>
      <c r="E29" s="133"/>
      <c r="F29" s="135">
        <v>50</v>
      </c>
      <c r="G29" s="135">
        <v>40</v>
      </c>
      <c r="H29" s="136">
        <v>50</v>
      </c>
    </row>
    <row r="30" spans="1:8" ht="46.5" x14ac:dyDescent="0.35">
      <c r="A30" s="132" t="s">
        <v>150</v>
      </c>
      <c r="B30" s="133" t="s">
        <v>169</v>
      </c>
      <c r="C30" s="134" t="s">
        <v>151</v>
      </c>
      <c r="D30" s="133" t="s">
        <v>170</v>
      </c>
      <c r="E30" s="133" t="s">
        <v>149</v>
      </c>
      <c r="F30" s="135">
        <v>50</v>
      </c>
      <c r="G30" s="135">
        <v>40</v>
      </c>
      <c r="H30" s="136">
        <v>50</v>
      </c>
    </row>
    <row r="31" spans="1:8" ht="31" x14ac:dyDescent="0.35">
      <c r="A31" s="132" t="s">
        <v>157</v>
      </c>
      <c r="B31" s="133" t="s">
        <v>171</v>
      </c>
      <c r="C31" s="134"/>
      <c r="D31" s="133"/>
      <c r="E31" s="133"/>
      <c r="F31" s="135">
        <v>1466.8</v>
      </c>
      <c r="G31" s="135">
        <v>1466.8</v>
      </c>
      <c r="H31" s="136">
        <v>1466.8</v>
      </c>
    </row>
    <row r="32" spans="1:8" ht="77.5" x14ac:dyDescent="0.35">
      <c r="A32" s="137" t="s">
        <v>172</v>
      </c>
      <c r="B32" s="133" t="s">
        <v>171</v>
      </c>
      <c r="C32" s="134" t="s">
        <v>147</v>
      </c>
      <c r="D32" s="133" t="s">
        <v>170</v>
      </c>
      <c r="E32" s="133" t="s">
        <v>149</v>
      </c>
      <c r="F32" s="135">
        <v>1466.8</v>
      </c>
      <c r="G32" s="135">
        <v>1466.8</v>
      </c>
      <c r="H32" s="136">
        <v>1466.8</v>
      </c>
    </row>
    <row r="33" spans="1:8" ht="15.5" x14ac:dyDescent="0.35">
      <c r="A33" s="132" t="s">
        <v>173</v>
      </c>
      <c r="B33" s="133" t="s">
        <v>174</v>
      </c>
      <c r="C33" s="134"/>
      <c r="D33" s="133"/>
      <c r="E33" s="133"/>
      <c r="F33" s="135">
        <v>17441.900000000001</v>
      </c>
      <c r="G33" s="135">
        <v>52177</v>
      </c>
      <c r="H33" s="136"/>
    </row>
    <row r="34" spans="1:8" ht="15.5" x14ac:dyDescent="0.35">
      <c r="A34" s="132" t="s">
        <v>175</v>
      </c>
      <c r="B34" s="133" t="s">
        <v>176</v>
      </c>
      <c r="C34" s="134"/>
      <c r="D34" s="133"/>
      <c r="E34" s="133"/>
      <c r="F34" s="135">
        <v>17441.900000000001</v>
      </c>
      <c r="G34" s="135">
        <v>52177</v>
      </c>
      <c r="H34" s="136"/>
    </row>
    <row r="35" spans="1:8" ht="31" x14ac:dyDescent="0.35">
      <c r="A35" s="132" t="s">
        <v>177</v>
      </c>
      <c r="B35" s="133" t="s">
        <v>178</v>
      </c>
      <c r="C35" s="134"/>
      <c r="D35" s="133"/>
      <c r="E35" s="133"/>
      <c r="F35" s="135">
        <v>17441.900000000001</v>
      </c>
      <c r="G35" s="135">
        <v>52177</v>
      </c>
      <c r="H35" s="136"/>
    </row>
    <row r="36" spans="1:8" ht="46.5" x14ac:dyDescent="0.35">
      <c r="A36" s="132" t="s">
        <v>179</v>
      </c>
      <c r="B36" s="133" t="s">
        <v>178</v>
      </c>
      <c r="C36" s="134" t="s">
        <v>151</v>
      </c>
      <c r="D36" s="133" t="s">
        <v>148</v>
      </c>
      <c r="E36" s="133" t="s">
        <v>149</v>
      </c>
      <c r="F36" s="135">
        <v>17441.900000000001</v>
      </c>
      <c r="G36" s="135">
        <v>52177</v>
      </c>
      <c r="H36" s="136"/>
    </row>
    <row r="37" spans="1:8" ht="46.5" x14ac:dyDescent="0.35">
      <c r="A37" s="132" t="s">
        <v>180</v>
      </c>
      <c r="B37" s="133" t="s">
        <v>181</v>
      </c>
      <c r="C37" s="134"/>
      <c r="D37" s="133"/>
      <c r="E37" s="133"/>
      <c r="F37" s="135">
        <v>6335.7</v>
      </c>
      <c r="G37" s="135">
        <v>1179.5999999999999</v>
      </c>
      <c r="H37" s="136">
        <v>1253.8</v>
      </c>
    </row>
    <row r="38" spans="1:8" ht="15.5" x14ac:dyDescent="0.35">
      <c r="A38" s="132" t="s">
        <v>140</v>
      </c>
      <c r="B38" s="133" t="s">
        <v>182</v>
      </c>
      <c r="C38" s="134"/>
      <c r="D38" s="133"/>
      <c r="E38" s="133"/>
      <c r="F38" s="135">
        <v>5336.3</v>
      </c>
      <c r="G38" s="135">
        <v>100</v>
      </c>
      <c r="H38" s="136">
        <v>100</v>
      </c>
    </row>
    <row r="39" spans="1:8" ht="31" x14ac:dyDescent="0.35">
      <c r="A39" s="132" t="s">
        <v>183</v>
      </c>
      <c r="B39" s="133" t="s">
        <v>184</v>
      </c>
      <c r="C39" s="134"/>
      <c r="D39" s="133"/>
      <c r="E39" s="133"/>
      <c r="F39" s="135">
        <v>3522.3</v>
      </c>
      <c r="G39" s="135"/>
      <c r="H39" s="136"/>
    </row>
    <row r="40" spans="1:8" ht="46.5" x14ac:dyDescent="0.35">
      <c r="A40" s="132" t="s">
        <v>185</v>
      </c>
      <c r="B40" s="133" t="s">
        <v>186</v>
      </c>
      <c r="C40" s="134"/>
      <c r="D40" s="133"/>
      <c r="E40" s="133"/>
      <c r="F40" s="135">
        <v>3522.3</v>
      </c>
      <c r="G40" s="135"/>
      <c r="H40" s="136"/>
    </row>
    <row r="41" spans="1:8" ht="77.5" x14ac:dyDescent="0.35">
      <c r="A41" s="137" t="s">
        <v>187</v>
      </c>
      <c r="B41" s="133" t="s">
        <v>186</v>
      </c>
      <c r="C41" s="134" t="s">
        <v>151</v>
      </c>
      <c r="D41" s="133" t="s">
        <v>188</v>
      </c>
      <c r="E41" s="133" t="s">
        <v>189</v>
      </c>
      <c r="F41" s="135">
        <v>3522.3</v>
      </c>
      <c r="G41" s="135"/>
      <c r="H41" s="136"/>
    </row>
    <row r="42" spans="1:8" ht="46.5" x14ac:dyDescent="0.35">
      <c r="A42" s="132" t="s">
        <v>190</v>
      </c>
      <c r="B42" s="133" t="s">
        <v>191</v>
      </c>
      <c r="C42" s="134"/>
      <c r="D42" s="133"/>
      <c r="E42" s="133"/>
      <c r="F42" s="135">
        <v>214</v>
      </c>
      <c r="G42" s="135">
        <v>10</v>
      </c>
      <c r="H42" s="136"/>
    </row>
    <row r="43" spans="1:8" ht="31" x14ac:dyDescent="0.35">
      <c r="A43" s="132" t="s">
        <v>192</v>
      </c>
      <c r="B43" s="133" t="s">
        <v>193</v>
      </c>
      <c r="C43" s="134"/>
      <c r="D43" s="133"/>
      <c r="E43" s="133"/>
      <c r="F43" s="135">
        <v>214</v>
      </c>
      <c r="G43" s="135">
        <v>10</v>
      </c>
      <c r="H43" s="136"/>
    </row>
    <row r="44" spans="1:8" ht="46.5" x14ac:dyDescent="0.35">
      <c r="A44" s="132" t="s">
        <v>194</v>
      </c>
      <c r="B44" s="133" t="s">
        <v>193</v>
      </c>
      <c r="C44" s="134" t="s">
        <v>151</v>
      </c>
      <c r="D44" s="133" t="s">
        <v>195</v>
      </c>
      <c r="E44" s="133" t="s">
        <v>196</v>
      </c>
      <c r="F44" s="135">
        <v>214</v>
      </c>
      <c r="G44" s="135">
        <v>10</v>
      </c>
      <c r="H44" s="136"/>
    </row>
    <row r="45" spans="1:8" ht="31" x14ac:dyDescent="0.35">
      <c r="A45" s="132" t="s">
        <v>197</v>
      </c>
      <c r="B45" s="133" t="s">
        <v>198</v>
      </c>
      <c r="C45" s="134"/>
      <c r="D45" s="133"/>
      <c r="E45" s="133"/>
      <c r="F45" s="135">
        <v>950</v>
      </c>
      <c r="G45" s="135"/>
      <c r="H45" s="136"/>
    </row>
    <row r="46" spans="1:8" ht="31" x14ac:dyDescent="0.35">
      <c r="A46" s="132" t="s">
        <v>199</v>
      </c>
      <c r="B46" s="133" t="s">
        <v>200</v>
      </c>
      <c r="C46" s="134"/>
      <c r="D46" s="133"/>
      <c r="E46" s="133"/>
      <c r="F46" s="135">
        <v>910</v>
      </c>
      <c r="G46" s="135"/>
      <c r="H46" s="136"/>
    </row>
    <row r="47" spans="1:8" ht="46.5" x14ac:dyDescent="0.35">
      <c r="A47" s="132" t="s">
        <v>201</v>
      </c>
      <c r="B47" s="133" t="s">
        <v>200</v>
      </c>
      <c r="C47" s="134" t="s">
        <v>151</v>
      </c>
      <c r="D47" s="133" t="s">
        <v>202</v>
      </c>
      <c r="E47" s="133" t="s">
        <v>195</v>
      </c>
      <c r="F47" s="135">
        <v>910</v>
      </c>
      <c r="G47" s="135"/>
      <c r="H47" s="136"/>
    </row>
    <row r="48" spans="1:8" ht="15.5" x14ac:dyDescent="0.35">
      <c r="A48" s="132" t="s">
        <v>203</v>
      </c>
      <c r="B48" s="133" t="s">
        <v>204</v>
      </c>
      <c r="C48" s="134"/>
      <c r="D48" s="133"/>
      <c r="E48" s="133"/>
      <c r="F48" s="135">
        <v>40</v>
      </c>
      <c r="G48" s="135"/>
      <c r="H48" s="136"/>
    </row>
    <row r="49" spans="1:8" ht="31" x14ac:dyDescent="0.35">
      <c r="A49" s="132" t="s">
        <v>205</v>
      </c>
      <c r="B49" s="133" t="s">
        <v>204</v>
      </c>
      <c r="C49" s="134" t="s">
        <v>151</v>
      </c>
      <c r="D49" s="133" t="s">
        <v>202</v>
      </c>
      <c r="E49" s="133" t="s">
        <v>195</v>
      </c>
      <c r="F49" s="135">
        <v>40</v>
      </c>
      <c r="G49" s="135"/>
      <c r="H49" s="136"/>
    </row>
    <row r="50" spans="1:8" ht="31" x14ac:dyDescent="0.35">
      <c r="A50" s="132" t="s">
        <v>206</v>
      </c>
      <c r="B50" s="133" t="s">
        <v>207</v>
      </c>
      <c r="C50" s="134"/>
      <c r="D50" s="133"/>
      <c r="E50" s="133"/>
      <c r="F50" s="135">
        <v>460</v>
      </c>
      <c r="G50" s="135"/>
      <c r="H50" s="136"/>
    </row>
    <row r="51" spans="1:8" ht="15.5" x14ac:dyDescent="0.35">
      <c r="A51" s="132" t="s">
        <v>208</v>
      </c>
      <c r="B51" s="133" t="s">
        <v>209</v>
      </c>
      <c r="C51" s="134"/>
      <c r="D51" s="133"/>
      <c r="E51" s="133"/>
      <c r="F51" s="135">
        <v>110</v>
      </c>
      <c r="G51" s="135"/>
      <c r="H51" s="136"/>
    </row>
    <row r="52" spans="1:8" ht="31" x14ac:dyDescent="0.35">
      <c r="A52" s="132" t="s">
        <v>210</v>
      </c>
      <c r="B52" s="133" t="s">
        <v>209</v>
      </c>
      <c r="C52" s="134" t="s">
        <v>151</v>
      </c>
      <c r="D52" s="133" t="s">
        <v>202</v>
      </c>
      <c r="E52" s="133" t="s">
        <v>195</v>
      </c>
      <c r="F52" s="135">
        <v>110</v>
      </c>
      <c r="G52" s="135"/>
      <c r="H52" s="136"/>
    </row>
    <row r="53" spans="1:8" ht="31" x14ac:dyDescent="0.35">
      <c r="A53" s="132" t="s">
        <v>211</v>
      </c>
      <c r="B53" s="133" t="s">
        <v>212</v>
      </c>
      <c r="C53" s="134"/>
      <c r="D53" s="133"/>
      <c r="E53" s="133"/>
      <c r="F53" s="135">
        <v>350</v>
      </c>
      <c r="G53" s="135"/>
      <c r="H53" s="136"/>
    </row>
    <row r="54" spans="1:8" ht="46.5" x14ac:dyDescent="0.35">
      <c r="A54" s="132" t="s">
        <v>213</v>
      </c>
      <c r="B54" s="133" t="s">
        <v>212</v>
      </c>
      <c r="C54" s="134" t="s">
        <v>151</v>
      </c>
      <c r="D54" s="133" t="s">
        <v>202</v>
      </c>
      <c r="E54" s="133" t="s">
        <v>195</v>
      </c>
      <c r="F54" s="135">
        <v>350</v>
      </c>
      <c r="G54" s="135"/>
      <c r="H54" s="136"/>
    </row>
    <row r="55" spans="1:8" ht="31" x14ac:dyDescent="0.35">
      <c r="A55" s="132" t="s">
        <v>214</v>
      </c>
      <c r="B55" s="133" t="s">
        <v>215</v>
      </c>
      <c r="C55" s="134"/>
      <c r="D55" s="133"/>
      <c r="E55" s="133"/>
      <c r="F55" s="135">
        <v>190</v>
      </c>
      <c r="G55" s="135">
        <v>90</v>
      </c>
      <c r="H55" s="136">
        <v>100</v>
      </c>
    </row>
    <row r="56" spans="1:8" ht="15.5" x14ac:dyDescent="0.35">
      <c r="A56" s="132" t="s">
        <v>216</v>
      </c>
      <c r="B56" s="133" t="s">
        <v>217</v>
      </c>
      <c r="C56" s="134"/>
      <c r="D56" s="133"/>
      <c r="E56" s="133"/>
      <c r="F56" s="135">
        <v>190</v>
      </c>
      <c r="G56" s="135">
        <v>90</v>
      </c>
      <c r="H56" s="136">
        <v>100</v>
      </c>
    </row>
    <row r="57" spans="1:8" ht="31" x14ac:dyDescent="0.35">
      <c r="A57" s="132" t="s">
        <v>218</v>
      </c>
      <c r="B57" s="133" t="s">
        <v>217</v>
      </c>
      <c r="C57" s="134" t="s">
        <v>151</v>
      </c>
      <c r="D57" s="133" t="s">
        <v>202</v>
      </c>
      <c r="E57" s="133" t="s">
        <v>195</v>
      </c>
      <c r="F57" s="135">
        <v>190</v>
      </c>
      <c r="G57" s="135">
        <v>90</v>
      </c>
      <c r="H57" s="136">
        <v>100</v>
      </c>
    </row>
    <row r="58" spans="1:8" ht="15.5" x14ac:dyDescent="0.35">
      <c r="A58" s="132" t="s">
        <v>173</v>
      </c>
      <c r="B58" s="133" t="s">
        <v>219</v>
      </c>
      <c r="C58" s="134"/>
      <c r="D58" s="133"/>
      <c r="E58" s="133"/>
      <c r="F58" s="135">
        <v>999.4</v>
      </c>
      <c r="G58" s="135">
        <v>1079.5999999999999</v>
      </c>
      <c r="H58" s="136">
        <v>1153.8</v>
      </c>
    </row>
    <row r="59" spans="1:8" ht="15.5" x14ac:dyDescent="0.35">
      <c r="A59" s="132" t="s">
        <v>220</v>
      </c>
      <c r="B59" s="133" t="s">
        <v>221</v>
      </c>
      <c r="C59" s="134"/>
      <c r="D59" s="133"/>
      <c r="E59" s="133"/>
      <c r="F59" s="135">
        <v>999.4</v>
      </c>
      <c r="G59" s="135">
        <v>1079.5999999999999</v>
      </c>
      <c r="H59" s="136">
        <v>1153.8</v>
      </c>
    </row>
    <row r="60" spans="1:8" ht="46.5" x14ac:dyDescent="0.35">
      <c r="A60" s="132" t="s">
        <v>222</v>
      </c>
      <c r="B60" s="133" t="s">
        <v>223</v>
      </c>
      <c r="C60" s="134"/>
      <c r="D60" s="133"/>
      <c r="E60" s="133"/>
      <c r="F60" s="135">
        <v>999.4</v>
      </c>
      <c r="G60" s="135">
        <v>1079.5999999999999</v>
      </c>
      <c r="H60" s="136">
        <v>1153.8</v>
      </c>
    </row>
    <row r="61" spans="1:8" ht="62" x14ac:dyDescent="0.35">
      <c r="A61" s="132" t="s">
        <v>224</v>
      </c>
      <c r="B61" s="133" t="s">
        <v>223</v>
      </c>
      <c r="C61" s="134" t="s">
        <v>151</v>
      </c>
      <c r="D61" s="133" t="s">
        <v>202</v>
      </c>
      <c r="E61" s="133" t="s">
        <v>195</v>
      </c>
      <c r="F61" s="135">
        <v>999.4</v>
      </c>
      <c r="G61" s="135">
        <v>1079.5999999999999</v>
      </c>
      <c r="H61" s="136">
        <v>1153.8</v>
      </c>
    </row>
    <row r="62" spans="1:8" ht="31" x14ac:dyDescent="0.35">
      <c r="A62" s="132" t="s">
        <v>225</v>
      </c>
      <c r="B62" s="133" t="s">
        <v>226</v>
      </c>
      <c r="C62" s="134"/>
      <c r="D62" s="133"/>
      <c r="E62" s="133"/>
      <c r="F62" s="135">
        <v>5317.6</v>
      </c>
      <c r="G62" s="135">
        <v>5855.5</v>
      </c>
      <c r="H62" s="136">
        <v>8571.9</v>
      </c>
    </row>
    <row r="63" spans="1:8" ht="15.5" x14ac:dyDescent="0.35">
      <c r="A63" s="132" t="s">
        <v>140</v>
      </c>
      <c r="B63" s="133" t="s">
        <v>227</v>
      </c>
      <c r="C63" s="134"/>
      <c r="D63" s="133"/>
      <c r="E63" s="133"/>
      <c r="F63" s="135">
        <v>5317.6</v>
      </c>
      <c r="G63" s="135">
        <v>5855.5</v>
      </c>
      <c r="H63" s="136">
        <v>6042.7</v>
      </c>
    </row>
    <row r="64" spans="1:8" ht="31" x14ac:dyDescent="0.35">
      <c r="A64" s="132" t="s">
        <v>228</v>
      </c>
      <c r="B64" s="133" t="s">
        <v>229</v>
      </c>
      <c r="C64" s="134"/>
      <c r="D64" s="133"/>
      <c r="E64" s="133"/>
      <c r="F64" s="135">
        <v>5317.6</v>
      </c>
      <c r="G64" s="135">
        <v>5855.5</v>
      </c>
      <c r="H64" s="136">
        <v>6042.7</v>
      </c>
    </row>
    <row r="65" spans="1:8" ht="15.5" x14ac:dyDescent="0.35">
      <c r="A65" s="132" t="s">
        <v>230</v>
      </c>
      <c r="B65" s="133" t="s">
        <v>231</v>
      </c>
      <c r="C65" s="134"/>
      <c r="D65" s="133"/>
      <c r="E65" s="133"/>
      <c r="F65" s="135">
        <v>1680</v>
      </c>
      <c r="G65" s="135">
        <v>2100</v>
      </c>
      <c r="H65" s="136">
        <v>2200</v>
      </c>
    </row>
    <row r="66" spans="1:8" ht="46.5" x14ac:dyDescent="0.35">
      <c r="A66" s="132" t="s">
        <v>232</v>
      </c>
      <c r="B66" s="133" t="s">
        <v>231</v>
      </c>
      <c r="C66" s="134" t="s">
        <v>151</v>
      </c>
      <c r="D66" s="133" t="s">
        <v>188</v>
      </c>
      <c r="E66" s="133" t="s">
        <v>189</v>
      </c>
      <c r="F66" s="135">
        <v>1680</v>
      </c>
      <c r="G66" s="135">
        <v>2100</v>
      </c>
      <c r="H66" s="136">
        <v>2200</v>
      </c>
    </row>
    <row r="67" spans="1:8" ht="15.5" x14ac:dyDescent="0.35">
      <c r="A67" s="132" t="s">
        <v>233</v>
      </c>
      <c r="B67" s="133" t="s">
        <v>234</v>
      </c>
      <c r="C67" s="134"/>
      <c r="D67" s="133"/>
      <c r="E67" s="133"/>
      <c r="F67" s="135">
        <v>380</v>
      </c>
      <c r="G67" s="135">
        <v>700</v>
      </c>
      <c r="H67" s="136">
        <v>700</v>
      </c>
    </row>
    <row r="68" spans="1:8" ht="46.5" x14ac:dyDescent="0.35">
      <c r="A68" s="132" t="s">
        <v>235</v>
      </c>
      <c r="B68" s="133" t="s">
        <v>234</v>
      </c>
      <c r="C68" s="134" t="s">
        <v>151</v>
      </c>
      <c r="D68" s="133" t="s">
        <v>188</v>
      </c>
      <c r="E68" s="133" t="s">
        <v>189</v>
      </c>
      <c r="F68" s="135">
        <v>380</v>
      </c>
      <c r="G68" s="135">
        <v>700</v>
      </c>
      <c r="H68" s="136">
        <v>700</v>
      </c>
    </row>
    <row r="69" spans="1:8" ht="15.5" x14ac:dyDescent="0.35">
      <c r="A69" s="132" t="s">
        <v>236</v>
      </c>
      <c r="B69" s="133" t="s">
        <v>237</v>
      </c>
      <c r="C69" s="134"/>
      <c r="D69" s="133"/>
      <c r="E69" s="133"/>
      <c r="F69" s="135">
        <v>2080.4</v>
      </c>
      <c r="G69" s="135">
        <v>1878.3</v>
      </c>
      <c r="H69" s="136">
        <v>1965.5</v>
      </c>
    </row>
    <row r="70" spans="1:8" ht="46.5" x14ac:dyDescent="0.35">
      <c r="A70" s="132" t="s">
        <v>238</v>
      </c>
      <c r="B70" s="133" t="s">
        <v>237</v>
      </c>
      <c r="C70" s="134" t="s">
        <v>151</v>
      </c>
      <c r="D70" s="133" t="s">
        <v>188</v>
      </c>
      <c r="E70" s="133" t="s">
        <v>189</v>
      </c>
      <c r="F70" s="135">
        <v>2080.4</v>
      </c>
      <c r="G70" s="135">
        <v>1878.3</v>
      </c>
      <c r="H70" s="136">
        <v>1965.5</v>
      </c>
    </row>
    <row r="71" spans="1:8" ht="31" x14ac:dyDescent="0.35">
      <c r="A71" s="132" t="s">
        <v>239</v>
      </c>
      <c r="B71" s="133" t="s">
        <v>240</v>
      </c>
      <c r="C71" s="134"/>
      <c r="D71" s="133"/>
      <c r="E71" s="133"/>
      <c r="F71" s="135">
        <v>1177.2</v>
      </c>
      <c r="G71" s="135">
        <v>1177.2</v>
      </c>
      <c r="H71" s="136">
        <v>1177.2</v>
      </c>
    </row>
    <row r="72" spans="1:8" ht="46.5" x14ac:dyDescent="0.35">
      <c r="A72" s="132" t="s">
        <v>241</v>
      </c>
      <c r="B72" s="133" t="s">
        <v>240</v>
      </c>
      <c r="C72" s="134" t="s">
        <v>151</v>
      </c>
      <c r="D72" s="133" t="s">
        <v>188</v>
      </c>
      <c r="E72" s="133" t="s">
        <v>189</v>
      </c>
      <c r="F72" s="135">
        <v>1177.2</v>
      </c>
      <c r="G72" s="135">
        <v>1177.2</v>
      </c>
      <c r="H72" s="136">
        <v>1177.2</v>
      </c>
    </row>
    <row r="73" spans="1:8" ht="15.5" x14ac:dyDescent="0.35">
      <c r="A73" s="132" t="s">
        <v>242</v>
      </c>
      <c r="B73" s="133" t="s">
        <v>243</v>
      </c>
      <c r="C73" s="134"/>
      <c r="D73" s="133"/>
      <c r="E73" s="133"/>
      <c r="F73" s="135"/>
      <c r="G73" s="135"/>
      <c r="H73" s="136">
        <v>2529.1999999999998</v>
      </c>
    </row>
    <row r="74" spans="1:8" ht="31" x14ac:dyDescent="0.35">
      <c r="A74" s="132" t="s">
        <v>244</v>
      </c>
      <c r="B74" s="133" t="s">
        <v>245</v>
      </c>
      <c r="C74" s="134"/>
      <c r="D74" s="133"/>
      <c r="E74" s="133"/>
      <c r="F74" s="135"/>
      <c r="G74" s="135"/>
      <c r="H74" s="136">
        <v>2529.1999999999998</v>
      </c>
    </row>
    <row r="75" spans="1:8" ht="31" x14ac:dyDescent="0.35">
      <c r="A75" s="132" t="s">
        <v>246</v>
      </c>
      <c r="B75" s="133" t="s">
        <v>247</v>
      </c>
      <c r="C75" s="134"/>
      <c r="D75" s="133"/>
      <c r="E75" s="133"/>
      <c r="F75" s="135"/>
      <c r="G75" s="135"/>
      <c r="H75" s="136">
        <v>2529.1999999999998</v>
      </c>
    </row>
    <row r="76" spans="1:8" ht="46.5" x14ac:dyDescent="0.35">
      <c r="A76" s="132" t="s">
        <v>248</v>
      </c>
      <c r="B76" s="133" t="s">
        <v>247</v>
      </c>
      <c r="C76" s="134" t="s">
        <v>151</v>
      </c>
      <c r="D76" s="133" t="s">
        <v>188</v>
      </c>
      <c r="E76" s="133" t="s">
        <v>189</v>
      </c>
      <c r="F76" s="135"/>
      <c r="G76" s="135"/>
      <c r="H76" s="136">
        <v>2529.1999999999998</v>
      </c>
    </row>
    <row r="77" spans="1:8" ht="31" x14ac:dyDescent="0.35">
      <c r="A77" s="132" t="s">
        <v>249</v>
      </c>
      <c r="B77" s="133" t="s">
        <v>250</v>
      </c>
      <c r="C77" s="134"/>
      <c r="D77" s="133"/>
      <c r="E77" s="133"/>
      <c r="F77" s="135">
        <v>1564.2</v>
      </c>
      <c r="G77" s="135">
        <v>1395.8</v>
      </c>
      <c r="H77" s="136">
        <v>1397.7</v>
      </c>
    </row>
    <row r="78" spans="1:8" ht="31" x14ac:dyDescent="0.35">
      <c r="A78" s="132" t="s">
        <v>251</v>
      </c>
      <c r="B78" s="133" t="s">
        <v>252</v>
      </c>
      <c r="C78" s="134"/>
      <c r="D78" s="133"/>
      <c r="E78" s="133"/>
      <c r="F78" s="135">
        <v>1564.2</v>
      </c>
      <c r="G78" s="135">
        <v>1395.8</v>
      </c>
      <c r="H78" s="136">
        <v>1397.7</v>
      </c>
    </row>
    <row r="79" spans="1:8" ht="46.5" x14ac:dyDescent="0.35">
      <c r="A79" s="132" t="s">
        <v>253</v>
      </c>
      <c r="B79" s="133" t="s">
        <v>252</v>
      </c>
      <c r="C79" s="134" t="s">
        <v>254</v>
      </c>
      <c r="D79" s="133" t="s">
        <v>196</v>
      </c>
      <c r="E79" s="133" t="s">
        <v>149</v>
      </c>
      <c r="F79" s="135">
        <v>1564.2</v>
      </c>
      <c r="G79" s="135">
        <v>1395.8</v>
      </c>
      <c r="H79" s="136">
        <v>1397.7</v>
      </c>
    </row>
    <row r="80" spans="1:8" ht="31" x14ac:dyDescent="0.35">
      <c r="A80" s="132" t="s">
        <v>255</v>
      </c>
      <c r="B80" s="133" t="s">
        <v>256</v>
      </c>
      <c r="C80" s="134"/>
      <c r="D80" s="133"/>
      <c r="E80" s="133"/>
      <c r="F80" s="135">
        <v>13351.2</v>
      </c>
      <c r="G80" s="135">
        <v>11261.9</v>
      </c>
      <c r="H80" s="136">
        <v>11156.6</v>
      </c>
    </row>
    <row r="81" spans="1:8" ht="15.5" x14ac:dyDescent="0.35">
      <c r="A81" s="132" t="s">
        <v>257</v>
      </c>
      <c r="B81" s="133" t="s">
        <v>258</v>
      </c>
      <c r="C81" s="134"/>
      <c r="D81" s="133"/>
      <c r="E81" s="133"/>
      <c r="F81" s="135">
        <v>8109.9</v>
      </c>
      <c r="G81" s="135">
        <v>7678.1</v>
      </c>
      <c r="H81" s="136">
        <v>7522.8</v>
      </c>
    </row>
    <row r="82" spans="1:8" ht="62" x14ac:dyDescent="0.35">
      <c r="A82" s="137" t="s">
        <v>259</v>
      </c>
      <c r="B82" s="133" t="s">
        <v>258</v>
      </c>
      <c r="C82" s="134" t="s">
        <v>147</v>
      </c>
      <c r="D82" s="133" t="s">
        <v>149</v>
      </c>
      <c r="E82" s="133" t="s">
        <v>188</v>
      </c>
      <c r="F82" s="135">
        <v>6314.7</v>
      </c>
      <c r="G82" s="135">
        <v>6332.1</v>
      </c>
      <c r="H82" s="136">
        <v>6260.8</v>
      </c>
    </row>
    <row r="83" spans="1:8" ht="46.5" x14ac:dyDescent="0.35">
      <c r="A83" s="132" t="s">
        <v>260</v>
      </c>
      <c r="B83" s="133" t="s">
        <v>258</v>
      </c>
      <c r="C83" s="134" t="s">
        <v>151</v>
      </c>
      <c r="D83" s="133" t="s">
        <v>149</v>
      </c>
      <c r="E83" s="133" t="s">
        <v>188</v>
      </c>
      <c r="F83" s="135">
        <v>1743.2</v>
      </c>
      <c r="G83" s="135">
        <v>1294</v>
      </c>
      <c r="H83" s="136">
        <v>1210</v>
      </c>
    </row>
    <row r="84" spans="1:8" ht="31" x14ac:dyDescent="0.35">
      <c r="A84" s="132" t="s">
        <v>261</v>
      </c>
      <c r="B84" s="133" t="s">
        <v>258</v>
      </c>
      <c r="C84" s="134" t="s">
        <v>153</v>
      </c>
      <c r="D84" s="133" t="s">
        <v>149</v>
      </c>
      <c r="E84" s="133" t="s">
        <v>188</v>
      </c>
      <c r="F84" s="135">
        <v>52</v>
      </c>
      <c r="G84" s="135">
        <v>52</v>
      </c>
      <c r="H84" s="136">
        <v>52</v>
      </c>
    </row>
    <row r="85" spans="1:8" ht="15.5" x14ac:dyDescent="0.35">
      <c r="A85" s="132" t="s">
        <v>262</v>
      </c>
      <c r="B85" s="133" t="s">
        <v>263</v>
      </c>
      <c r="C85" s="134"/>
      <c r="D85" s="133"/>
      <c r="E85" s="133"/>
      <c r="F85" s="135">
        <v>35</v>
      </c>
      <c r="G85" s="135"/>
      <c r="H85" s="136"/>
    </row>
    <row r="86" spans="1:8" ht="46.5" x14ac:dyDescent="0.35">
      <c r="A86" s="132" t="s">
        <v>264</v>
      </c>
      <c r="B86" s="133" t="s">
        <v>263</v>
      </c>
      <c r="C86" s="134" t="s">
        <v>151</v>
      </c>
      <c r="D86" s="133" t="s">
        <v>149</v>
      </c>
      <c r="E86" s="133" t="s">
        <v>188</v>
      </c>
      <c r="F86" s="135">
        <v>35</v>
      </c>
      <c r="G86" s="135"/>
      <c r="H86" s="136"/>
    </row>
    <row r="87" spans="1:8" ht="31" x14ac:dyDescent="0.35">
      <c r="A87" s="132" t="s">
        <v>265</v>
      </c>
      <c r="B87" s="133" t="s">
        <v>266</v>
      </c>
      <c r="C87" s="134"/>
      <c r="D87" s="133"/>
      <c r="E87" s="133"/>
      <c r="F87" s="135">
        <v>50</v>
      </c>
      <c r="G87" s="135"/>
      <c r="H87" s="136">
        <v>50</v>
      </c>
    </row>
    <row r="88" spans="1:8" ht="46.5" x14ac:dyDescent="0.35">
      <c r="A88" s="132" t="s">
        <v>267</v>
      </c>
      <c r="B88" s="133" t="s">
        <v>266</v>
      </c>
      <c r="C88" s="134" t="s">
        <v>151</v>
      </c>
      <c r="D88" s="133" t="s">
        <v>149</v>
      </c>
      <c r="E88" s="133" t="s">
        <v>188</v>
      </c>
      <c r="F88" s="135">
        <v>50</v>
      </c>
      <c r="G88" s="135"/>
      <c r="H88" s="136">
        <v>50</v>
      </c>
    </row>
    <row r="89" spans="1:8" ht="31" x14ac:dyDescent="0.35">
      <c r="A89" s="132" t="s">
        <v>268</v>
      </c>
      <c r="B89" s="133" t="s">
        <v>269</v>
      </c>
      <c r="C89" s="134"/>
      <c r="D89" s="133"/>
      <c r="E89" s="133"/>
      <c r="F89" s="135">
        <v>50</v>
      </c>
      <c r="G89" s="135">
        <v>15</v>
      </c>
      <c r="H89" s="136">
        <v>15</v>
      </c>
    </row>
    <row r="90" spans="1:8" ht="46.5" x14ac:dyDescent="0.35">
      <c r="A90" s="132" t="s">
        <v>270</v>
      </c>
      <c r="B90" s="133" t="s">
        <v>269</v>
      </c>
      <c r="C90" s="134" t="s">
        <v>151</v>
      </c>
      <c r="D90" s="133" t="s">
        <v>149</v>
      </c>
      <c r="E90" s="133" t="s">
        <v>271</v>
      </c>
      <c r="F90" s="135">
        <v>50</v>
      </c>
      <c r="G90" s="135">
        <v>15</v>
      </c>
      <c r="H90" s="136">
        <v>15</v>
      </c>
    </row>
    <row r="91" spans="1:8" ht="15.5" x14ac:dyDescent="0.35">
      <c r="A91" s="132" t="s">
        <v>272</v>
      </c>
      <c r="B91" s="133" t="s">
        <v>273</v>
      </c>
      <c r="C91" s="134"/>
      <c r="D91" s="133"/>
      <c r="E91" s="133"/>
      <c r="F91" s="135">
        <v>1630.1</v>
      </c>
      <c r="G91" s="135">
        <v>1692.6</v>
      </c>
      <c r="H91" s="136">
        <v>1692.6</v>
      </c>
    </row>
    <row r="92" spans="1:8" ht="62" x14ac:dyDescent="0.35">
      <c r="A92" s="132" t="s">
        <v>274</v>
      </c>
      <c r="B92" s="133" t="s">
        <v>273</v>
      </c>
      <c r="C92" s="134" t="s">
        <v>147</v>
      </c>
      <c r="D92" s="133" t="s">
        <v>149</v>
      </c>
      <c r="E92" s="133" t="s">
        <v>188</v>
      </c>
      <c r="F92" s="135">
        <v>1630.1</v>
      </c>
      <c r="G92" s="135">
        <v>1692.6</v>
      </c>
      <c r="H92" s="136">
        <v>1692.6</v>
      </c>
    </row>
    <row r="93" spans="1:8" ht="77.5" x14ac:dyDescent="0.35">
      <c r="A93" s="137" t="s">
        <v>275</v>
      </c>
      <c r="B93" s="133" t="s">
        <v>276</v>
      </c>
      <c r="C93" s="134"/>
      <c r="D93" s="133"/>
      <c r="E93" s="133"/>
      <c r="F93" s="135">
        <v>497.9</v>
      </c>
      <c r="G93" s="135">
        <v>497.9</v>
      </c>
      <c r="H93" s="136">
        <v>497.9</v>
      </c>
    </row>
    <row r="94" spans="1:8" ht="77.5" x14ac:dyDescent="0.35">
      <c r="A94" s="137" t="s">
        <v>277</v>
      </c>
      <c r="B94" s="133" t="s">
        <v>276</v>
      </c>
      <c r="C94" s="134" t="s">
        <v>278</v>
      </c>
      <c r="D94" s="133" t="s">
        <v>149</v>
      </c>
      <c r="E94" s="133" t="s">
        <v>188</v>
      </c>
      <c r="F94" s="135">
        <v>497.9</v>
      </c>
      <c r="G94" s="135">
        <v>497.9</v>
      </c>
      <c r="H94" s="136">
        <v>497.9</v>
      </c>
    </row>
    <row r="95" spans="1:8" ht="62" x14ac:dyDescent="0.35">
      <c r="A95" s="137" t="s">
        <v>279</v>
      </c>
      <c r="B95" s="133" t="s">
        <v>280</v>
      </c>
      <c r="C95" s="134"/>
      <c r="D95" s="133"/>
      <c r="E95" s="133"/>
      <c r="F95" s="135">
        <v>141.4</v>
      </c>
      <c r="G95" s="135">
        <v>141.4</v>
      </c>
      <c r="H95" s="136">
        <v>141.4</v>
      </c>
    </row>
    <row r="96" spans="1:8" ht="62" x14ac:dyDescent="0.35">
      <c r="A96" s="137" t="s">
        <v>281</v>
      </c>
      <c r="B96" s="133" t="s">
        <v>280</v>
      </c>
      <c r="C96" s="134" t="s">
        <v>278</v>
      </c>
      <c r="D96" s="133" t="s">
        <v>149</v>
      </c>
      <c r="E96" s="133" t="s">
        <v>188</v>
      </c>
      <c r="F96" s="135">
        <v>141.4</v>
      </c>
      <c r="G96" s="135">
        <v>141.4</v>
      </c>
      <c r="H96" s="136">
        <v>141.4</v>
      </c>
    </row>
    <row r="97" spans="1:8" ht="62" x14ac:dyDescent="0.35">
      <c r="A97" s="132" t="s">
        <v>282</v>
      </c>
      <c r="B97" s="133" t="s">
        <v>283</v>
      </c>
      <c r="C97" s="134"/>
      <c r="D97" s="133"/>
      <c r="E97" s="133"/>
      <c r="F97" s="135">
        <v>386</v>
      </c>
      <c r="G97" s="135">
        <v>386</v>
      </c>
      <c r="H97" s="136">
        <v>386</v>
      </c>
    </row>
    <row r="98" spans="1:8" ht="77.5" x14ac:dyDescent="0.35">
      <c r="A98" s="137" t="s">
        <v>284</v>
      </c>
      <c r="B98" s="133" t="s">
        <v>283</v>
      </c>
      <c r="C98" s="134" t="s">
        <v>278</v>
      </c>
      <c r="D98" s="133" t="s">
        <v>149</v>
      </c>
      <c r="E98" s="133" t="s">
        <v>285</v>
      </c>
      <c r="F98" s="135">
        <v>386</v>
      </c>
      <c r="G98" s="135">
        <v>386</v>
      </c>
      <c r="H98" s="136">
        <v>386</v>
      </c>
    </row>
    <row r="99" spans="1:8" ht="46.5" x14ac:dyDescent="0.35">
      <c r="A99" s="132" t="s">
        <v>286</v>
      </c>
      <c r="B99" s="133" t="s">
        <v>287</v>
      </c>
      <c r="C99" s="134"/>
      <c r="D99" s="133"/>
      <c r="E99" s="133"/>
      <c r="F99" s="135">
        <v>119.8</v>
      </c>
      <c r="G99" s="135">
        <v>119.8</v>
      </c>
      <c r="H99" s="136">
        <v>119.8</v>
      </c>
    </row>
    <row r="100" spans="1:8" ht="62" x14ac:dyDescent="0.35">
      <c r="A100" s="132" t="s">
        <v>288</v>
      </c>
      <c r="B100" s="133" t="s">
        <v>287</v>
      </c>
      <c r="C100" s="134" t="s">
        <v>278</v>
      </c>
      <c r="D100" s="133" t="s">
        <v>202</v>
      </c>
      <c r="E100" s="133" t="s">
        <v>202</v>
      </c>
      <c r="F100" s="135">
        <v>119.8</v>
      </c>
      <c r="G100" s="135">
        <v>119.8</v>
      </c>
      <c r="H100" s="136">
        <v>119.8</v>
      </c>
    </row>
    <row r="101" spans="1:8" ht="62" x14ac:dyDescent="0.35">
      <c r="A101" s="132" t="s">
        <v>289</v>
      </c>
      <c r="B101" s="133" t="s">
        <v>290</v>
      </c>
      <c r="C101" s="134"/>
      <c r="D101" s="133"/>
      <c r="E101" s="133"/>
      <c r="F101" s="135">
        <v>185.6</v>
      </c>
      <c r="G101" s="135">
        <v>185.6</v>
      </c>
      <c r="H101" s="136">
        <v>185.6</v>
      </c>
    </row>
    <row r="102" spans="1:8" ht="62" x14ac:dyDescent="0.35">
      <c r="A102" s="137" t="s">
        <v>291</v>
      </c>
      <c r="B102" s="133" t="s">
        <v>290</v>
      </c>
      <c r="C102" s="134" t="s">
        <v>278</v>
      </c>
      <c r="D102" s="133" t="s">
        <v>149</v>
      </c>
      <c r="E102" s="133" t="s">
        <v>285</v>
      </c>
      <c r="F102" s="135">
        <v>185.6</v>
      </c>
      <c r="G102" s="135">
        <v>185.6</v>
      </c>
      <c r="H102" s="136">
        <v>185.6</v>
      </c>
    </row>
    <row r="103" spans="1:8" ht="46.5" x14ac:dyDescent="0.35">
      <c r="A103" s="132" t="s">
        <v>292</v>
      </c>
      <c r="B103" s="133" t="s">
        <v>293</v>
      </c>
      <c r="C103" s="134"/>
      <c r="D103" s="133"/>
      <c r="E103" s="133"/>
      <c r="F103" s="135">
        <v>159.30000000000001</v>
      </c>
      <c r="G103" s="135">
        <v>159.30000000000001</v>
      </c>
      <c r="H103" s="136">
        <v>159.30000000000001</v>
      </c>
    </row>
    <row r="104" spans="1:8" ht="62" x14ac:dyDescent="0.35">
      <c r="A104" s="132" t="s">
        <v>294</v>
      </c>
      <c r="B104" s="133" t="s">
        <v>293</v>
      </c>
      <c r="C104" s="134" t="s">
        <v>278</v>
      </c>
      <c r="D104" s="133" t="s">
        <v>149</v>
      </c>
      <c r="E104" s="133" t="s">
        <v>188</v>
      </c>
      <c r="F104" s="135">
        <v>159.30000000000001</v>
      </c>
      <c r="G104" s="135">
        <v>159.30000000000001</v>
      </c>
      <c r="H104" s="136">
        <v>159.30000000000001</v>
      </c>
    </row>
    <row r="105" spans="1:8" ht="62" x14ac:dyDescent="0.35">
      <c r="A105" s="132" t="s">
        <v>295</v>
      </c>
      <c r="B105" s="133" t="s">
        <v>296</v>
      </c>
      <c r="C105" s="134"/>
      <c r="D105" s="133"/>
      <c r="E105" s="133"/>
      <c r="F105" s="135">
        <v>382.7</v>
      </c>
      <c r="G105" s="135">
        <v>382.7</v>
      </c>
      <c r="H105" s="136">
        <v>382.7</v>
      </c>
    </row>
    <row r="106" spans="1:8" ht="62" x14ac:dyDescent="0.35">
      <c r="A106" s="132" t="s">
        <v>297</v>
      </c>
      <c r="B106" s="133" t="s">
        <v>296</v>
      </c>
      <c r="C106" s="134" t="s">
        <v>278</v>
      </c>
      <c r="D106" s="133" t="s">
        <v>149</v>
      </c>
      <c r="E106" s="133" t="s">
        <v>188</v>
      </c>
      <c r="F106" s="135">
        <v>382.7</v>
      </c>
      <c r="G106" s="135">
        <v>382.7</v>
      </c>
      <c r="H106" s="136">
        <v>382.7</v>
      </c>
    </row>
    <row r="107" spans="1:8" ht="31" x14ac:dyDescent="0.35">
      <c r="A107" s="132" t="s">
        <v>157</v>
      </c>
      <c r="B107" s="133" t="s">
        <v>298</v>
      </c>
      <c r="C107" s="134"/>
      <c r="D107" s="133"/>
      <c r="E107" s="133"/>
      <c r="F107" s="135">
        <v>1600</v>
      </c>
      <c r="G107" s="135"/>
      <c r="H107" s="136"/>
    </row>
    <row r="108" spans="1:8" ht="46.5" x14ac:dyDescent="0.35">
      <c r="A108" s="132" t="s">
        <v>159</v>
      </c>
      <c r="B108" s="133" t="s">
        <v>298</v>
      </c>
      <c r="C108" s="134" t="s">
        <v>151</v>
      </c>
      <c r="D108" s="133" t="s">
        <v>149</v>
      </c>
      <c r="E108" s="133" t="s">
        <v>188</v>
      </c>
      <c r="F108" s="135">
        <v>1600</v>
      </c>
      <c r="G108" s="135"/>
      <c r="H108" s="136"/>
    </row>
    <row r="109" spans="1:8" ht="31" x14ac:dyDescent="0.35">
      <c r="A109" s="132" t="s">
        <v>299</v>
      </c>
      <c r="B109" s="133" t="s">
        <v>300</v>
      </c>
      <c r="C109" s="134"/>
      <c r="D109" s="133"/>
      <c r="E109" s="133"/>
      <c r="F109" s="135">
        <v>3.5</v>
      </c>
      <c r="G109" s="135">
        <v>3.5</v>
      </c>
      <c r="H109" s="136">
        <v>3.5</v>
      </c>
    </row>
    <row r="110" spans="1:8" ht="62" x14ac:dyDescent="0.35">
      <c r="A110" s="132" t="s">
        <v>301</v>
      </c>
      <c r="B110" s="133" t="s">
        <v>300</v>
      </c>
      <c r="C110" s="134" t="s">
        <v>151</v>
      </c>
      <c r="D110" s="133" t="s">
        <v>195</v>
      </c>
      <c r="E110" s="133" t="s">
        <v>302</v>
      </c>
      <c r="F110" s="135">
        <v>3.5</v>
      </c>
      <c r="G110" s="135">
        <v>3.5</v>
      </c>
      <c r="H110" s="136">
        <v>3.5</v>
      </c>
    </row>
    <row r="111" spans="1:8" ht="31" x14ac:dyDescent="0.35">
      <c r="A111" s="132" t="s">
        <v>303</v>
      </c>
      <c r="B111" s="133" t="s">
        <v>304</v>
      </c>
      <c r="C111" s="134"/>
      <c r="D111" s="133"/>
      <c r="E111" s="133"/>
      <c r="F111" s="135">
        <v>1160.5</v>
      </c>
      <c r="G111" s="135">
        <v>957.5</v>
      </c>
      <c r="H111" s="136">
        <v>777.5</v>
      </c>
    </row>
    <row r="112" spans="1:8" ht="31" x14ac:dyDescent="0.35">
      <c r="A112" s="132" t="s">
        <v>305</v>
      </c>
      <c r="B112" s="133" t="s">
        <v>306</v>
      </c>
      <c r="C112" s="134"/>
      <c r="D112" s="133"/>
      <c r="E112" s="133"/>
      <c r="F112" s="135">
        <v>60</v>
      </c>
      <c r="G112" s="135">
        <v>60</v>
      </c>
      <c r="H112" s="136">
        <v>60</v>
      </c>
    </row>
    <row r="113" spans="1:8" ht="46.5" x14ac:dyDescent="0.35">
      <c r="A113" s="132" t="s">
        <v>307</v>
      </c>
      <c r="B113" s="133" t="s">
        <v>306</v>
      </c>
      <c r="C113" s="134" t="s">
        <v>151</v>
      </c>
      <c r="D113" s="133" t="s">
        <v>188</v>
      </c>
      <c r="E113" s="133" t="s">
        <v>308</v>
      </c>
      <c r="F113" s="135">
        <v>60</v>
      </c>
      <c r="G113" s="135">
        <v>60</v>
      </c>
      <c r="H113" s="136">
        <v>60</v>
      </c>
    </row>
    <row r="114" spans="1:8" ht="31" x14ac:dyDescent="0.35">
      <c r="A114" s="132" t="s">
        <v>309</v>
      </c>
      <c r="B114" s="133" t="s">
        <v>310</v>
      </c>
      <c r="C114" s="134"/>
      <c r="D114" s="133"/>
      <c r="E114" s="133"/>
      <c r="F114" s="135">
        <v>300</v>
      </c>
      <c r="G114" s="135">
        <v>260</v>
      </c>
      <c r="H114" s="136">
        <v>80</v>
      </c>
    </row>
    <row r="115" spans="1:8" ht="46.5" x14ac:dyDescent="0.35">
      <c r="A115" s="132" t="s">
        <v>311</v>
      </c>
      <c r="B115" s="133" t="s">
        <v>310</v>
      </c>
      <c r="C115" s="134" t="s">
        <v>151</v>
      </c>
      <c r="D115" s="133" t="s">
        <v>149</v>
      </c>
      <c r="E115" s="133" t="s">
        <v>271</v>
      </c>
      <c r="F115" s="135">
        <v>300</v>
      </c>
      <c r="G115" s="135">
        <v>260</v>
      </c>
      <c r="H115" s="136">
        <v>80</v>
      </c>
    </row>
    <row r="116" spans="1:8" ht="31" x14ac:dyDescent="0.35">
      <c r="A116" s="132" t="s">
        <v>312</v>
      </c>
      <c r="B116" s="133" t="s">
        <v>313</v>
      </c>
      <c r="C116" s="134"/>
      <c r="D116" s="133"/>
      <c r="E116" s="133"/>
      <c r="F116" s="135">
        <v>175.4</v>
      </c>
      <c r="G116" s="135">
        <v>12</v>
      </c>
      <c r="H116" s="136">
        <v>12</v>
      </c>
    </row>
    <row r="117" spans="1:8" ht="46.5" x14ac:dyDescent="0.35">
      <c r="A117" s="132" t="s">
        <v>314</v>
      </c>
      <c r="B117" s="133" t="s">
        <v>313</v>
      </c>
      <c r="C117" s="134" t="s">
        <v>151</v>
      </c>
      <c r="D117" s="133" t="s">
        <v>149</v>
      </c>
      <c r="E117" s="133" t="s">
        <v>271</v>
      </c>
      <c r="F117" s="135">
        <v>175.4</v>
      </c>
      <c r="G117" s="135">
        <v>12</v>
      </c>
      <c r="H117" s="136">
        <v>12</v>
      </c>
    </row>
    <row r="118" spans="1:8" ht="31" x14ac:dyDescent="0.35">
      <c r="A118" s="132" t="s">
        <v>315</v>
      </c>
      <c r="B118" s="133" t="s">
        <v>316</v>
      </c>
      <c r="C118" s="134"/>
      <c r="D118" s="133"/>
      <c r="E118" s="133"/>
      <c r="F118" s="135">
        <v>5.0999999999999996</v>
      </c>
      <c r="G118" s="135">
        <v>5.5</v>
      </c>
      <c r="H118" s="136">
        <v>5.5</v>
      </c>
    </row>
    <row r="119" spans="1:8" ht="46.5" x14ac:dyDescent="0.35">
      <c r="A119" s="132" t="s">
        <v>317</v>
      </c>
      <c r="B119" s="133" t="s">
        <v>316</v>
      </c>
      <c r="C119" s="134" t="s">
        <v>153</v>
      </c>
      <c r="D119" s="133" t="s">
        <v>149</v>
      </c>
      <c r="E119" s="133" t="s">
        <v>271</v>
      </c>
      <c r="F119" s="135">
        <v>5.0999999999999996</v>
      </c>
      <c r="G119" s="135">
        <v>5.5</v>
      </c>
      <c r="H119" s="136">
        <v>5.5</v>
      </c>
    </row>
    <row r="120" spans="1:8" ht="31" x14ac:dyDescent="0.35">
      <c r="A120" s="132" t="s">
        <v>318</v>
      </c>
      <c r="B120" s="133" t="s">
        <v>319</v>
      </c>
      <c r="C120" s="134"/>
      <c r="D120" s="133"/>
      <c r="E120" s="133"/>
      <c r="F120" s="135">
        <v>620</v>
      </c>
      <c r="G120" s="135">
        <v>620</v>
      </c>
      <c r="H120" s="136">
        <v>620</v>
      </c>
    </row>
    <row r="121" spans="1:8" ht="46.5" x14ac:dyDescent="0.35">
      <c r="A121" s="132" t="s">
        <v>320</v>
      </c>
      <c r="B121" s="133" t="s">
        <v>319</v>
      </c>
      <c r="C121" s="134" t="s">
        <v>151</v>
      </c>
      <c r="D121" s="133" t="s">
        <v>202</v>
      </c>
      <c r="E121" s="133" t="s">
        <v>149</v>
      </c>
      <c r="F121" s="135">
        <v>620</v>
      </c>
      <c r="G121" s="135">
        <v>620</v>
      </c>
      <c r="H121" s="136">
        <v>620</v>
      </c>
    </row>
    <row r="122" spans="1:8" ht="15.5" x14ac:dyDescent="0.35">
      <c r="A122" s="132" t="s">
        <v>321</v>
      </c>
      <c r="B122" s="133" t="s">
        <v>322</v>
      </c>
      <c r="C122" s="134"/>
      <c r="D122" s="133"/>
      <c r="E122" s="133"/>
      <c r="F122" s="135">
        <v>35</v>
      </c>
      <c r="G122" s="135">
        <v>35</v>
      </c>
      <c r="H122" s="136">
        <v>35</v>
      </c>
    </row>
    <row r="123" spans="1:8" ht="15.5" x14ac:dyDescent="0.35">
      <c r="A123" s="132" t="s">
        <v>323</v>
      </c>
      <c r="B123" s="133" t="s">
        <v>324</v>
      </c>
      <c r="C123" s="134"/>
      <c r="D123" s="133"/>
      <c r="E123" s="133"/>
      <c r="F123" s="135">
        <v>35</v>
      </c>
      <c r="G123" s="135">
        <v>35</v>
      </c>
      <c r="H123" s="136">
        <v>35</v>
      </c>
    </row>
    <row r="124" spans="1:8" ht="15.5" x14ac:dyDescent="0.35">
      <c r="A124" s="132" t="s">
        <v>325</v>
      </c>
      <c r="B124" s="133" t="s">
        <v>324</v>
      </c>
      <c r="C124" s="134" t="s">
        <v>153</v>
      </c>
      <c r="D124" s="133" t="s">
        <v>149</v>
      </c>
      <c r="E124" s="133" t="s">
        <v>170</v>
      </c>
      <c r="F124" s="135">
        <v>35</v>
      </c>
      <c r="G124" s="135">
        <v>35</v>
      </c>
      <c r="H124" s="136">
        <v>35</v>
      </c>
    </row>
    <row r="125" spans="1:8" ht="31" x14ac:dyDescent="0.35">
      <c r="A125" s="132" t="s">
        <v>326</v>
      </c>
      <c r="B125" s="133" t="s">
        <v>327</v>
      </c>
      <c r="C125" s="134"/>
      <c r="D125" s="133"/>
      <c r="E125" s="133"/>
      <c r="F125" s="135">
        <v>214.8</v>
      </c>
      <c r="G125" s="135">
        <v>233.1</v>
      </c>
      <c r="H125" s="136">
        <v>240.9</v>
      </c>
    </row>
    <row r="126" spans="1:8" ht="31" x14ac:dyDescent="0.35">
      <c r="A126" s="132" t="s">
        <v>326</v>
      </c>
      <c r="B126" s="133" t="s">
        <v>328</v>
      </c>
      <c r="C126" s="134"/>
      <c r="D126" s="133"/>
      <c r="E126" s="133"/>
      <c r="F126" s="135">
        <v>214.8</v>
      </c>
      <c r="G126" s="135">
        <v>233.1</v>
      </c>
      <c r="H126" s="136">
        <v>240.9</v>
      </c>
    </row>
    <row r="127" spans="1:8" ht="77.5" x14ac:dyDescent="0.35">
      <c r="A127" s="137" t="s">
        <v>329</v>
      </c>
      <c r="B127" s="133" t="s">
        <v>328</v>
      </c>
      <c r="C127" s="134" t="s">
        <v>147</v>
      </c>
      <c r="D127" s="133" t="s">
        <v>330</v>
      </c>
      <c r="E127" s="133" t="s">
        <v>195</v>
      </c>
      <c r="F127" s="135">
        <v>183.3</v>
      </c>
      <c r="G127" s="135">
        <v>213.1</v>
      </c>
      <c r="H127" s="136">
        <v>240.9</v>
      </c>
    </row>
    <row r="128" spans="1:8" ht="46.5" x14ac:dyDescent="0.35">
      <c r="A128" s="132" t="s">
        <v>331</v>
      </c>
      <c r="B128" s="133" t="s">
        <v>328</v>
      </c>
      <c r="C128" s="134" t="s">
        <v>151</v>
      </c>
      <c r="D128" s="133" t="s">
        <v>330</v>
      </c>
      <c r="E128" s="133" t="s">
        <v>195</v>
      </c>
      <c r="F128" s="135">
        <v>31.5</v>
      </c>
      <c r="G128" s="135">
        <v>20</v>
      </c>
      <c r="H128" s="136"/>
    </row>
    <row r="129" spans="1:8" ht="15.5" x14ac:dyDescent="0.35">
      <c r="A129" s="132" t="s">
        <v>332</v>
      </c>
      <c r="B129" s="133"/>
      <c r="C129" s="134"/>
      <c r="D129" s="133"/>
      <c r="E129" s="133"/>
      <c r="F129" s="135">
        <v>59500.9</v>
      </c>
      <c r="G129" s="135">
        <v>86470.5</v>
      </c>
      <c r="H129" s="136">
        <v>36193.4</v>
      </c>
    </row>
  </sheetData>
  <mergeCells count="7">
    <mergeCell ref="F1:H1"/>
    <mergeCell ref="G2:H2"/>
    <mergeCell ref="A3:H3"/>
    <mergeCell ref="A5:A7"/>
    <mergeCell ref="B5:E6"/>
    <mergeCell ref="F5:F7"/>
    <mergeCell ref="G5:H6"/>
  </mergeCells>
  <pageMargins left="1.1811023622047245" right="0.39370078740157483" top="0.59055118110236227" bottom="0.59055118110236227" header="0" footer="0"/>
  <pageSetup paperSize="9" scale="5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93E87-8744-4495-9DE9-ECBA1B435AAC}">
  <sheetPr>
    <pageSetUpPr fitToPage="1"/>
  </sheetPr>
  <dimension ref="A1:H100"/>
  <sheetViews>
    <sheetView showGridLines="0" workbookViewId="0">
      <selection activeCell="G1" sqref="G1:H1"/>
    </sheetView>
  </sheetViews>
  <sheetFormatPr defaultRowHeight="10.15" customHeight="1" x14ac:dyDescent="0.35"/>
  <cols>
    <col min="1" max="1" width="44.453125" style="129" customWidth="1"/>
    <col min="2" max="2" width="10.1796875" style="129" customWidth="1"/>
    <col min="3" max="3" width="9.453125" style="129" customWidth="1"/>
    <col min="4" max="4" width="15.26953125" style="129" customWidth="1"/>
    <col min="5" max="5" width="10.453125" style="129" customWidth="1"/>
    <col min="6" max="6" width="18.81640625" style="129" customWidth="1"/>
    <col min="7" max="7" width="20.453125" style="129" customWidth="1"/>
    <col min="8" max="8" width="19.81640625" style="129" customWidth="1"/>
    <col min="9" max="83" width="8" style="129" customWidth="1"/>
    <col min="84" max="16384" width="8.7265625" style="129"/>
  </cols>
  <sheetData>
    <row r="1" spans="1:8" s="123" customFormat="1" ht="92.25" customHeight="1" x14ac:dyDescent="0.4">
      <c r="A1" s="138"/>
      <c r="B1" s="138"/>
      <c r="C1" s="138"/>
      <c r="D1" s="138"/>
      <c r="E1" s="138"/>
      <c r="F1" s="138"/>
      <c r="G1" s="139" t="s">
        <v>333</v>
      </c>
      <c r="H1" s="139"/>
    </row>
    <row r="2" spans="1:8" s="123" customFormat="1" ht="31.5" customHeight="1" x14ac:dyDescent="0.4">
      <c r="A2" s="138"/>
      <c r="B2" s="138"/>
      <c r="C2" s="138"/>
      <c r="D2" s="138"/>
      <c r="E2" s="138"/>
      <c r="F2" s="138"/>
      <c r="G2" s="139" t="s">
        <v>334</v>
      </c>
      <c r="H2" s="139"/>
    </row>
    <row r="3" spans="1:8" s="123" customFormat="1" ht="71.25" customHeight="1" x14ac:dyDescent="0.4">
      <c r="A3" s="126" t="s">
        <v>335</v>
      </c>
      <c r="B3" s="126"/>
      <c r="C3" s="126"/>
      <c r="D3" s="126"/>
      <c r="E3" s="126"/>
      <c r="F3" s="126"/>
      <c r="G3" s="126"/>
      <c r="H3" s="126"/>
    </row>
    <row r="4" spans="1:8" s="123" customFormat="1" ht="18.75" customHeight="1" x14ac:dyDescent="0.4">
      <c r="A4" s="140"/>
      <c r="B4" s="140"/>
      <c r="C4" s="140"/>
      <c r="D4" s="140"/>
      <c r="E4" s="140"/>
      <c r="F4" s="140"/>
      <c r="G4" s="140"/>
      <c r="H4" s="141" t="s">
        <v>130</v>
      </c>
    </row>
    <row r="5" spans="1:8" ht="15" customHeight="1" x14ac:dyDescent="0.35">
      <c r="A5" s="142" t="s">
        <v>36</v>
      </c>
      <c r="B5" s="142" t="s">
        <v>50</v>
      </c>
      <c r="C5" s="142"/>
      <c r="D5" s="142"/>
      <c r="E5" s="142"/>
      <c r="F5" s="142" t="s">
        <v>98</v>
      </c>
      <c r="G5" s="142" t="s">
        <v>134</v>
      </c>
      <c r="H5" s="142"/>
    </row>
    <row r="6" spans="1:8" ht="15" customHeight="1" x14ac:dyDescent="0.35">
      <c r="A6" s="142"/>
      <c r="B6" s="142"/>
      <c r="C6" s="142"/>
      <c r="D6" s="142"/>
      <c r="E6" s="142"/>
      <c r="F6" s="143"/>
      <c r="G6" s="142"/>
      <c r="H6" s="142"/>
    </row>
    <row r="7" spans="1:8" ht="17.149999999999999" customHeight="1" x14ac:dyDescent="0.35">
      <c r="A7" s="142"/>
      <c r="B7" s="144" t="s">
        <v>132</v>
      </c>
      <c r="C7" s="144" t="s">
        <v>137</v>
      </c>
      <c r="D7" s="144" t="s">
        <v>136</v>
      </c>
      <c r="E7" s="144" t="s">
        <v>131</v>
      </c>
      <c r="F7" s="142"/>
      <c r="G7" s="144" t="s">
        <v>99</v>
      </c>
      <c r="H7" s="144" t="s">
        <v>100</v>
      </c>
    </row>
    <row r="8" spans="1:8" ht="14.5" hidden="1" x14ac:dyDescent="0.35">
      <c r="A8" s="145"/>
      <c r="B8" s="146"/>
      <c r="C8" s="146"/>
      <c r="D8" s="146"/>
      <c r="E8" s="146"/>
      <c r="F8" s="146"/>
      <c r="G8" s="146"/>
      <c r="H8" s="146"/>
    </row>
    <row r="9" spans="1:8" ht="15" x14ac:dyDescent="0.35">
      <c r="A9" s="147" t="s">
        <v>336</v>
      </c>
      <c r="B9" s="147" t="s">
        <v>149</v>
      </c>
      <c r="C9" s="147" t="s">
        <v>337</v>
      </c>
      <c r="D9" s="147"/>
      <c r="E9" s="147"/>
      <c r="F9" s="148">
        <v>13743.4</v>
      </c>
      <c r="G9" s="148">
        <v>11451.1</v>
      </c>
      <c r="H9" s="148">
        <v>11165.8</v>
      </c>
    </row>
    <row r="10" spans="1:8" ht="77.5" x14ac:dyDescent="0.35">
      <c r="A10" s="149" t="s">
        <v>338</v>
      </c>
      <c r="B10" s="150" t="s">
        <v>149</v>
      </c>
      <c r="C10" s="150" t="s">
        <v>188</v>
      </c>
      <c r="D10" s="150"/>
      <c r="E10" s="150"/>
      <c r="F10" s="151">
        <v>12606.3</v>
      </c>
      <c r="G10" s="151">
        <v>10552</v>
      </c>
      <c r="H10" s="151">
        <v>10446.700000000001</v>
      </c>
    </row>
    <row r="11" spans="1:8" ht="46.5" x14ac:dyDescent="0.35">
      <c r="A11" s="149" t="s">
        <v>255</v>
      </c>
      <c r="B11" s="150" t="s">
        <v>149</v>
      </c>
      <c r="C11" s="150" t="s">
        <v>188</v>
      </c>
      <c r="D11" s="150" t="s">
        <v>256</v>
      </c>
      <c r="E11" s="150"/>
      <c r="F11" s="151">
        <v>12606.3</v>
      </c>
      <c r="G11" s="151">
        <v>10552</v>
      </c>
      <c r="H11" s="151">
        <v>10446.700000000001</v>
      </c>
    </row>
    <row r="12" spans="1:8" ht="124" x14ac:dyDescent="0.35">
      <c r="A12" s="152" t="s">
        <v>259</v>
      </c>
      <c r="B12" s="150" t="s">
        <v>149</v>
      </c>
      <c r="C12" s="150" t="s">
        <v>188</v>
      </c>
      <c r="D12" s="150" t="s">
        <v>258</v>
      </c>
      <c r="E12" s="150" t="s">
        <v>147</v>
      </c>
      <c r="F12" s="151">
        <v>6314.7</v>
      </c>
      <c r="G12" s="151">
        <v>6332.1</v>
      </c>
      <c r="H12" s="151">
        <v>6260.8</v>
      </c>
    </row>
    <row r="13" spans="1:8" ht="77.5" x14ac:dyDescent="0.35">
      <c r="A13" s="149" t="s">
        <v>260</v>
      </c>
      <c r="B13" s="150" t="s">
        <v>149</v>
      </c>
      <c r="C13" s="150" t="s">
        <v>188</v>
      </c>
      <c r="D13" s="150" t="s">
        <v>258</v>
      </c>
      <c r="E13" s="150" t="s">
        <v>151</v>
      </c>
      <c r="F13" s="151">
        <v>1743.2</v>
      </c>
      <c r="G13" s="151">
        <v>1294</v>
      </c>
      <c r="H13" s="151">
        <v>1210</v>
      </c>
    </row>
    <row r="14" spans="1:8" ht="46.5" x14ac:dyDescent="0.35">
      <c r="A14" s="149" t="s">
        <v>261</v>
      </c>
      <c r="B14" s="150" t="s">
        <v>149</v>
      </c>
      <c r="C14" s="150" t="s">
        <v>188</v>
      </c>
      <c r="D14" s="150" t="s">
        <v>258</v>
      </c>
      <c r="E14" s="150" t="s">
        <v>153</v>
      </c>
      <c r="F14" s="151">
        <v>52</v>
      </c>
      <c r="G14" s="151">
        <v>52</v>
      </c>
      <c r="H14" s="151">
        <v>52</v>
      </c>
    </row>
    <row r="15" spans="1:8" ht="62" x14ac:dyDescent="0.35">
      <c r="A15" s="149" t="s">
        <v>264</v>
      </c>
      <c r="B15" s="150" t="s">
        <v>149</v>
      </c>
      <c r="C15" s="150" t="s">
        <v>188</v>
      </c>
      <c r="D15" s="150" t="s">
        <v>263</v>
      </c>
      <c r="E15" s="150" t="s">
        <v>151</v>
      </c>
      <c r="F15" s="151">
        <v>35</v>
      </c>
      <c r="G15" s="151"/>
      <c r="H15" s="151"/>
    </row>
    <row r="16" spans="1:8" ht="93" x14ac:dyDescent="0.35">
      <c r="A16" s="149" t="s">
        <v>267</v>
      </c>
      <c r="B16" s="150" t="s">
        <v>149</v>
      </c>
      <c r="C16" s="150" t="s">
        <v>188</v>
      </c>
      <c r="D16" s="150" t="s">
        <v>266</v>
      </c>
      <c r="E16" s="150" t="s">
        <v>151</v>
      </c>
      <c r="F16" s="151">
        <v>50</v>
      </c>
      <c r="G16" s="151"/>
      <c r="H16" s="151">
        <v>50</v>
      </c>
    </row>
    <row r="17" spans="1:8" ht="124" x14ac:dyDescent="0.35">
      <c r="A17" s="149" t="s">
        <v>274</v>
      </c>
      <c r="B17" s="150" t="s">
        <v>149</v>
      </c>
      <c r="C17" s="150" t="s">
        <v>188</v>
      </c>
      <c r="D17" s="150" t="s">
        <v>273</v>
      </c>
      <c r="E17" s="150" t="s">
        <v>147</v>
      </c>
      <c r="F17" s="151">
        <v>1630.1</v>
      </c>
      <c r="G17" s="151">
        <v>1692.6</v>
      </c>
      <c r="H17" s="151">
        <v>1692.6</v>
      </c>
    </row>
    <row r="18" spans="1:8" ht="139.5" x14ac:dyDescent="0.35">
      <c r="A18" s="152" t="s">
        <v>277</v>
      </c>
      <c r="B18" s="150" t="s">
        <v>149</v>
      </c>
      <c r="C18" s="150" t="s">
        <v>188</v>
      </c>
      <c r="D18" s="150" t="s">
        <v>276</v>
      </c>
      <c r="E18" s="150" t="s">
        <v>278</v>
      </c>
      <c r="F18" s="151">
        <v>497.9</v>
      </c>
      <c r="G18" s="151">
        <v>497.9</v>
      </c>
      <c r="H18" s="151">
        <v>497.9</v>
      </c>
    </row>
    <row r="19" spans="1:8" ht="139.5" x14ac:dyDescent="0.35">
      <c r="A19" s="152" t="s">
        <v>281</v>
      </c>
      <c r="B19" s="150" t="s">
        <v>149</v>
      </c>
      <c r="C19" s="150" t="s">
        <v>188</v>
      </c>
      <c r="D19" s="150" t="s">
        <v>280</v>
      </c>
      <c r="E19" s="150" t="s">
        <v>278</v>
      </c>
      <c r="F19" s="151">
        <v>141.4</v>
      </c>
      <c r="G19" s="151">
        <v>141.4</v>
      </c>
      <c r="H19" s="151">
        <v>141.4</v>
      </c>
    </row>
    <row r="20" spans="1:8" ht="93" x14ac:dyDescent="0.35">
      <c r="A20" s="149" t="s">
        <v>294</v>
      </c>
      <c r="B20" s="150" t="s">
        <v>149</v>
      </c>
      <c r="C20" s="150" t="s">
        <v>188</v>
      </c>
      <c r="D20" s="150" t="s">
        <v>293</v>
      </c>
      <c r="E20" s="150" t="s">
        <v>278</v>
      </c>
      <c r="F20" s="151">
        <v>159.30000000000001</v>
      </c>
      <c r="G20" s="151">
        <v>159.30000000000001</v>
      </c>
      <c r="H20" s="151">
        <v>159.30000000000001</v>
      </c>
    </row>
    <row r="21" spans="1:8" ht="108.5" x14ac:dyDescent="0.35">
      <c r="A21" s="149" t="s">
        <v>297</v>
      </c>
      <c r="B21" s="150" t="s">
        <v>149</v>
      </c>
      <c r="C21" s="150" t="s">
        <v>188</v>
      </c>
      <c r="D21" s="150" t="s">
        <v>296</v>
      </c>
      <c r="E21" s="150" t="s">
        <v>278</v>
      </c>
      <c r="F21" s="151">
        <v>382.7</v>
      </c>
      <c r="G21" s="151">
        <v>382.7</v>
      </c>
      <c r="H21" s="151">
        <v>382.7</v>
      </c>
    </row>
    <row r="22" spans="1:8" ht="77.5" x14ac:dyDescent="0.35">
      <c r="A22" s="149" t="s">
        <v>159</v>
      </c>
      <c r="B22" s="150" t="s">
        <v>149</v>
      </c>
      <c r="C22" s="150" t="s">
        <v>188</v>
      </c>
      <c r="D22" s="150" t="s">
        <v>298</v>
      </c>
      <c r="E22" s="150" t="s">
        <v>151</v>
      </c>
      <c r="F22" s="151">
        <v>1600</v>
      </c>
      <c r="G22" s="151"/>
      <c r="H22" s="151"/>
    </row>
    <row r="23" spans="1:8" ht="62" x14ac:dyDescent="0.35">
      <c r="A23" s="149" t="s">
        <v>339</v>
      </c>
      <c r="B23" s="150" t="s">
        <v>149</v>
      </c>
      <c r="C23" s="150" t="s">
        <v>285</v>
      </c>
      <c r="D23" s="150"/>
      <c r="E23" s="150"/>
      <c r="F23" s="151">
        <v>571.6</v>
      </c>
      <c r="G23" s="151">
        <v>571.6</v>
      </c>
      <c r="H23" s="151">
        <v>571.6</v>
      </c>
    </row>
    <row r="24" spans="1:8" ht="46.5" x14ac:dyDescent="0.35">
      <c r="A24" s="149" t="s">
        <v>255</v>
      </c>
      <c r="B24" s="150" t="s">
        <v>149</v>
      </c>
      <c r="C24" s="150" t="s">
        <v>285</v>
      </c>
      <c r="D24" s="150" t="s">
        <v>256</v>
      </c>
      <c r="E24" s="150"/>
      <c r="F24" s="151">
        <v>571.6</v>
      </c>
      <c r="G24" s="151">
        <v>571.6</v>
      </c>
      <c r="H24" s="151">
        <v>571.6</v>
      </c>
    </row>
    <row r="25" spans="1:8" ht="139.5" x14ac:dyDescent="0.35">
      <c r="A25" s="152" t="s">
        <v>284</v>
      </c>
      <c r="B25" s="150" t="s">
        <v>149</v>
      </c>
      <c r="C25" s="150" t="s">
        <v>285</v>
      </c>
      <c r="D25" s="150" t="s">
        <v>283</v>
      </c>
      <c r="E25" s="150" t="s">
        <v>278</v>
      </c>
      <c r="F25" s="151">
        <v>386</v>
      </c>
      <c r="G25" s="151">
        <v>386</v>
      </c>
      <c r="H25" s="151">
        <v>386</v>
      </c>
    </row>
    <row r="26" spans="1:8" ht="124" x14ac:dyDescent="0.35">
      <c r="A26" s="152" t="s">
        <v>291</v>
      </c>
      <c r="B26" s="150" t="s">
        <v>149</v>
      </c>
      <c r="C26" s="150" t="s">
        <v>285</v>
      </c>
      <c r="D26" s="150" t="s">
        <v>290</v>
      </c>
      <c r="E26" s="150" t="s">
        <v>278</v>
      </c>
      <c r="F26" s="151">
        <v>185.6</v>
      </c>
      <c r="G26" s="151">
        <v>185.6</v>
      </c>
      <c r="H26" s="151">
        <v>185.6</v>
      </c>
    </row>
    <row r="27" spans="1:8" ht="15.5" x14ac:dyDescent="0.35">
      <c r="A27" s="149" t="s">
        <v>340</v>
      </c>
      <c r="B27" s="150" t="s">
        <v>149</v>
      </c>
      <c r="C27" s="150" t="s">
        <v>170</v>
      </c>
      <c r="D27" s="150"/>
      <c r="E27" s="150"/>
      <c r="F27" s="151">
        <v>35</v>
      </c>
      <c r="G27" s="151">
        <v>35</v>
      </c>
      <c r="H27" s="151">
        <v>35</v>
      </c>
    </row>
    <row r="28" spans="1:8" ht="31" x14ac:dyDescent="0.35">
      <c r="A28" s="149" t="s">
        <v>321</v>
      </c>
      <c r="B28" s="150" t="s">
        <v>149</v>
      </c>
      <c r="C28" s="150" t="s">
        <v>170</v>
      </c>
      <c r="D28" s="150" t="s">
        <v>322</v>
      </c>
      <c r="E28" s="150"/>
      <c r="F28" s="151">
        <v>35</v>
      </c>
      <c r="G28" s="151">
        <v>35</v>
      </c>
      <c r="H28" s="151">
        <v>35</v>
      </c>
    </row>
    <row r="29" spans="1:8" ht="31" x14ac:dyDescent="0.35">
      <c r="A29" s="149" t="s">
        <v>325</v>
      </c>
      <c r="B29" s="150" t="s">
        <v>149</v>
      </c>
      <c r="C29" s="150" t="s">
        <v>170</v>
      </c>
      <c r="D29" s="150" t="s">
        <v>324</v>
      </c>
      <c r="E29" s="150" t="s">
        <v>153</v>
      </c>
      <c r="F29" s="151">
        <v>35</v>
      </c>
      <c r="G29" s="151">
        <v>35</v>
      </c>
      <c r="H29" s="151">
        <v>35</v>
      </c>
    </row>
    <row r="30" spans="1:8" ht="15.5" x14ac:dyDescent="0.35">
      <c r="A30" s="149" t="s">
        <v>341</v>
      </c>
      <c r="B30" s="150" t="s">
        <v>149</v>
      </c>
      <c r="C30" s="150" t="s">
        <v>271</v>
      </c>
      <c r="D30" s="150"/>
      <c r="E30" s="150"/>
      <c r="F30" s="151">
        <v>530.5</v>
      </c>
      <c r="G30" s="151">
        <v>292.5</v>
      </c>
      <c r="H30" s="151">
        <v>112.5</v>
      </c>
    </row>
    <row r="31" spans="1:8" ht="46.5" x14ac:dyDescent="0.35">
      <c r="A31" s="149" t="s">
        <v>255</v>
      </c>
      <c r="B31" s="150" t="s">
        <v>149</v>
      </c>
      <c r="C31" s="150" t="s">
        <v>271</v>
      </c>
      <c r="D31" s="150" t="s">
        <v>256</v>
      </c>
      <c r="E31" s="150"/>
      <c r="F31" s="151">
        <v>50</v>
      </c>
      <c r="G31" s="151">
        <v>15</v>
      </c>
      <c r="H31" s="151">
        <v>15</v>
      </c>
    </row>
    <row r="32" spans="1:8" ht="93" x14ac:dyDescent="0.35">
      <c r="A32" s="149" t="s">
        <v>270</v>
      </c>
      <c r="B32" s="150" t="s">
        <v>149</v>
      </c>
      <c r="C32" s="150" t="s">
        <v>271</v>
      </c>
      <c r="D32" s="150" t="s">
        <v>269</v>
      </c>
      <c r="E32" s="150" t="s">
        <v>151</v>
      </c>
      <c r="F32" s="151">
        <v>50</v>
      </c>
      <c r="G32" s="151">
        <v>15</v>
      </c>
      <c r="H32" s="151">
        <v>15</v>
      </c>
    </row>
    <row r="33" spans="1:8" ht="46.5" x14ac:dyDescent="0.35">
      <c r="A33" s="149" t="s">
        <v>303</v>
      </c>
      <c r="B33" s="150" t="s">
        <v>149</v>
      </c>
      <c r="C33" s="150" t="s">
        <v>271</v>
      </c>
      <c r="D33" s="150" t="s">
        <v>304</v>
      </c>
      <c r="E33" s="150"/>
      <c r="F33" s="151">
        <v>480.5</v>
      </c>
      <c r="G33" s="151">
        <v>277.5</v>
      </c>
      <c r="H33" s="151">
        <v>97.5</v>
      </c>
    </row>
    <row r="34" spans="1:8" ht="77.5" x14ac:dyDescent="0.35">
      <c r="A34" s="149" t="s">
        <v>311</v>
      </c>
      <c r="B34" s="150" t="s">
        <v>149</v>
      </c>
      <c r="C34" s="150" t="s">
        <v>271</v>
      </c>
      <c r="D34" s="150" t="s">
        <v>310</v>
      </c>
      <c r="E34" s="150" t="s">
        <v>151</v>
      </c>
      <c r="F34" s="151">
        <v>300</v>
      </c>
      <c r="G34" s="151">
        <v>260</v>
      </c>
      <c r="H34" s="151">
        <v>80</v>
      </c>
    </row>
    <row r="35" spans="1:8" ht="77.5" x14ac:dyDescent="0.35">
      <c r="A35" s="149" t="s">
        <v>314</v>
      </c>
      <c r="B35" s="150" t="s">
        <v>149</v>
      </c>
      <c r="C35" s="150" t="s">
        <v>271</v>
      </c>
      <c r="D35" s="150" t="s">
        <v>313</v>
      </c>
      <c r="E35" s="150" t="s">
        <v>151</v>
      </c>
      <c r="F35" s="151">
        <v>175.4</v>
      </c>
      <c r="G35" s="151">
        <v>12</v>
      </c>
      <c r="H35" s="151">
        <v>12</v>
      </c>
    </row>
    <row r="36" spans="1:8" ht="77.5" x14ac:dyDescent="0.35">
      <c r="A36" s="149" t="s">
        <v>317</v>
      </c>
      <c r="B36" s="150" t="s">
        <v>149</v>
      </c>
      <c r="C36" s="150" t="s">
        <v>271</v>
      </c>
      <c r="D36" s="150" t="s">
        <v>316</v>
      </c>
      <c r="E36" s="150" t="s">
        <v>153</v>
      </c>
      <c r="F36" s="151">
        <v>5.0999999999999996</v>
      </c>
      <c r="G36" s="151">
        <v>5.5</v>
      </c>
      <c r="H36" s="151">
        <v>5.5</v>
      </c>
    </row>
    <row r="37" spans="1:8" ht="15" x14ac:dyDescent="0.35">
      <c r="A37" s="147" t="s">
        <v>342</v>
      </c>
      <c r="B37" s="147" t="s">
        <v>330</v>
      </c>
      <c r="C37" s="147" t="s">
        <v>337</v>
      </c>
      <c r="D37" s="147"/>
      <c r="E37" s="147"/>
      <c r="F37" s="148">
        <v>214.8</v>
      </c>
      <c r="G37" s="148">
        <v>233.1</v>
      </c>
      <c r="H37" s="148">
        <v>240.8</v>
      </c>
    </row>
    <row r="38" spans="1:8" ht="31" x14ac:dyDescent="0.35">
      <c r="A38" s="149" t="s">
        <v>343</v>
      </c>
      <c r="B38" s="150" t="s">
        <v>330</v>
      </c>
      <c r="C38" s="150" t="s">
        <v>195</v>
      </c>
      <c r="D38" s="150"/>
      <c r="E38" s="150"/>
      <c r="F38" s="151">
        <v>214.8</v>
      </c>
      <c r="G38" s="151">
        <v>233.1</v>
      </c>
      <c r="H38" s="151">
        <v>240.8</v>
      </c>
    </row>
    <row r="39" spans="1:8" ht="62" x14ac:dyDescent="0.35">
      <c r="A39" s="149" t="s">
        <v>326</v>
      </c>
      <c r="B39" s="150" t="s">
        <v>330</v>
      </c>
      <c r="C39" s="150" t="s">
        <v>195</v>
      </c>
      <c r="D39" s="150" t="s">
        <v>327</v>
      </c>
      <c r="E39" s="150"/>
      <c r="F39" s="151">
        <v>214.8</v>
      </c>
      <c r="G39" s="151">
        <v>233.1</v>
      </c>
      <c r="H39" s="151">
        <v>240.8</v>
      </c>
    </row>
    <row r="40" spans="1:8" ht="139.5" x14ac:dyDescent="0.35">
      <c r="A40" s="152" t="s">
        <v>329</v>
      </c>
      <c r="B40" s="150" t="s">
        <v>330</v>
      </c>
      <c r="C40" s="150" t="s">
        <v>195</v>
      </c>
      <c r="D40" s="150" t="s">
        <v>328</v>
      </c>
      <c r="E40" s="150" t="s">
        <v>147</v>
      </c>
      <c r="F40" s="151">
        <v>183.3</v>
      </c>
      <c r="G40" s="151">
        <v>213.1</v>
      </c>
      <c r="H40" s="151">
        <v>240.8</v>
      </c>
    </row>
    <row r="41" spans="1:8" ht="93" x14ac:dyDescent="0.35">
      <c r="A41" s="149" t="s">
        <v>331</v>
      </c>
      <c r="B41" s="150" t="s">
        <v>330</v>
      </c>
      <c r="C41" s="150" t="s">
        <v>195</v>
      </c>
      <c r="D41" s="150" t="s">
        <v>328</v>
      </c>
      <c r="E41" s="150" t="s">
        <v>151</v>
      </c>
      <c r="F41" s="151">
        <v>31.5</v>
      </c>
      <c r="G41" s="151">
        <v>20</v>
      </c>
      <c r="H41" s="151"/>
    </row>
    <row r="42" spans="1:8" ht="15" x14ac:dyDescent="0.35">
      <c r="A42" s="147" t="s">
        <v>344</v>
      </c>
      <c r="B42" s="147" t="s">
        <v>195</v>
      </c>
      <c r="C42" s="147" t="s">
        <v>337</v>
      </c>
      <c r="D42" s="147"/>
      <c r="E42" s="147"/>
      <c r="F42" s="148">
        <v>217.5</v>
      </c>
      <c r="G42" s="148">
        <v>13.5</v>
      </c>
      <c r="H42" s="148">
        <v>3.5</v>
      </c>
    </row>
    <row r="43" spans="1:8" ht="62" x14ac:dyDescent="0.35">
      <c r="A43" s="149" t="s">
        <v>345</v>
      </c>
      <c r="B43" s="150" t="s">
        <v>195</v>
      </c>
      <c r="C43" s="150" t="s">
        <v>196</v>
      </c>
      <c r="D43" s="150"/>
      <c r="E43" s="150"/>
      <c r="F43" s="151">
        <v>214</v>
      </c>
      <c r="G43" s="151">
        <v>10</v>
      </c>
      <c r="H43" s="151"/>
    </row>
    <row r="44" spans="1:8" ht="77.5" x14ac:dyDescent="0.35">
      <c r="A44" s="149" t="s">
        <v>180</v>
      </c>
      <c r="B44" s="150" t="s">
        <v>195</v>
      </c>
      <c r="C44" s="150" t="s">
        <v>196</v>
      </c>
      <c r="D44" s="150" t="s">
        <v>181</v>
      </c>
      <c r="E44" s="150"/>
      <c r="F44" s="151">
        <v>214</v>
      </c>
      <c r="G44" s="151">
        <v>10</v>
      </c>
      <c r="H44" s="151"/>
    </row>
    <row r="45" spans="1:8" ht="93" x14ac:dyDescent="0.35">
      <c r="A45" s="149" t="s">
        <v>194</v>
      </c>
      <c r="B45" s="150" t="s">
        <v>195</v>
      </c>
      <c r="C45" s="150" t="s">
        <v>196</v>
      </c>
      <c r="D45" s="150" t="s">
        <v>193</v>
      </c>
      <c r="E45" s="150" t="s">
        <v>151</v>
      </c>
      <c r="F45" s="151">
        <v>214</v>
      </c>
      <c r="G45" s="151">
        <v>10</v>
      </c>
      <c r="H45" s="151"/>
    </row>
    <row r="46" spans="1:8" ht="46.5" x14ac:dyDescent="0.35">
      <c r="A46" s="149" t="s">
        <v>346</v>
      </c>
      <c r="B46" s="150" t="s">
        <v>195</v>
      </c>
      <c r="C46" s="150" t="s">
        <v>302</v>
      </c>
      <c r="D46" s="150"/>
      <c r="E46" s="150"/>
      <c r="F46" s="151">
        <v>3.5</v>
      </c>
      <c r="G46" s="151">
        <v>3.5</v>
      </c>
      <c r="H46" s="151">
        <v>3.5</v>
      </c>
    </row>
    <row r="47" spans="1:8" ht="46.5" x14ac:dyDescent="0.35">
      <c r="A47" s="149" t="s">
        <v>255</v>
      </c>
      <c r="B47" s="150" t="s">
        <v>195</v>
      </c>
      <c r="C47" s="150" t="s">
        <v>302</v>
      </c>
      <c r="D47" s="150" t="s">
        <v>256</v>
      </c>
      <c r="E47" s="150"/>
      <c r="F47" s="151">
        <v>3.5</v>
      </c>
      <c r="G47" s="151">
        <v>3.5</v>
      </c>
      <c r="H47" s="151">
        <v>3.5</v>
      </c>
    </row>
    <row r="48" spans="1:8" ht="93" x14ac:dyDescent="0.35">
      <c r="A48" s="149" t="s">
        <v>301</v>
      </c>
      <c r="B48" s="150" t="s">
        <v>195</v>
      </c>
      <c r="C48" s="150" t="s">
        <v>302</v>
      </c>
      <c r="D48" s="150" t="s">
        <v>300</v>
      </c>
      <c r="E48" s="150" t="s">
        <v>151</v>
      </c>
      <c r="F48" s="151">
        <v>3.5</v>
      </c>
      <c r="G48" s="151">
        <v>3.5</v>
      </c>
      <c r="H48" s="151">
        <v>3.5</v>
      </c>
    </row>
    <row r="49" spans="1:8" ht="15" x14ac:dyDescent="0.35">
      <c r="A49" s="147" t="s">
        <v>347</v>
      </c>
      <c r="B49" s="147" t="s">
        <v>188</v>
      </c>
      <c r="C49" s="147" t="s">
        <v>337</v>
      </c>
      <c r="D49" s="147"/>
      <c r="E49" s="147"/>
      <c r="F49" s="148">
        <v>7722.7</v>
      </c>
      <c r="G49" s="148">
        <v>5915.5</v>
      </c>
      <c r="H49" s="148">
        <v>8631.9</v>
      </c>
    </row>
    <row r="50" spans="1:8" ht="15.5" x14ac:dyDescent="0.35">
      <c r="A50" s="149" t="s">
        <v>348</v>
      </c>
      <c r="B50" s="150" t="s">
        <v>188</v>
      </c>
      <c r="C50" s="150" t="s">
        <v>189</v>
      </c>
      <c r="D50" s="150"/>
      <c r="E50" s="150"/>
      <c r="F50" s="151">
        <v>7662.7</v>
      </c>
      <c r="G50" s="151">
        <v>5855.5</v>
      </c>
      <c r="H50" s="151">
        <v>8571.9</v>
      </c>
    </row>
    <row r="51" spans="1:8" ht="77.5" x14ac:dyDescent="0.35">
      <c r="A51" s="149" t="s">
        <v>180</v>
      </c>
      <c r="B51" s="150" t="s">
        <v>188</v>
      </c>
      <c r="C51" s="150" t="s">
        <v>189</v>
      </c>
      <c r="D51" s="150" t="s">
        <v>181</v>
      </c>
      <c r="E51" s="150"/>
      <c r="F51" s="151">
        <v>2345.1</v>
      </c>
      <c r="G51" s="151"/>
      <c r="H51" s="151"/>
    </row>
    <row r="52" spans="1:8" ht="124" x14ac:dyDescent="0.35">
      <c r="A52" s="152" t="s">
        <v>187</v>
      </c>
      <c r="B52" s="150" t="s">
        <v>188</v>
      </c>
      <c r="C52" s="150" t="s">
        <v>189</v>
      </c>
      <c r="D52" s="150" t="s">
        <v>186</v>
      </c>
      <c r="E52" s="150" t="s">
        <v>151</v>
      </c>
      <c r="F52" s="151">
        <v>2345.1</v>
      </c>
      <c r="G52" s="151"/>
      <c r="H52" s="151"/>
    </row>
    <row r="53" spans="1:8" ht="62" x14ac:dyDescent="0.35">
      <c r="A53" s="149" t="s">
        <v>225</v>
      </c>
      <c r="B53" s="150" t="s">
        <v>188</v>
      </c>
      <c r="C53" s="150" t="s">
        <v>189</v>
      </c>
      <c r="D53" s="150" t="s">
        <v>226</v>
      </c>
      <c r="E53" s="150"/>
      <c r="F53" s="151">
        <v>5317.6</v>
      </c>
      <c r="G53" s="151">
        <v>5855.5</v>
      </c>
      <c r="H53" s="151">
        <v>8571.9</v>
      </c>
    </row>
    <row r="54" spans="1:8" ht="62" x14ac:dyDescent="0.35">
      <c r="A54" s="149" t="s">
        <v>232</v>
      </c>
      <c r="B54" s="150" t="s">
        <v>188</v>
      </c>
      <c r="C54" s="150" t="s">
        <v>189</v>
      </c>
      <c r="D54" s="150" t="s">
        <v>231</v>
      </c>
      <c r="E54" s="150" t="s">
        <v>151</v>
      </c>
      <c r="F54" s="151">
        <v>1680</v>
      </c>
      <c r="G54" s="151">
        <v>2100</v>
      </c>
      <c r="H54" s="151">
        <v>2200</v>
      </c>
    </row>
    <row r="55" spans="1:8" ht="77.5" x14ac:dyDescent="0.35">
      <c r="A55" s="149" t="s">
        <v>235</v>
      </c>
      <c r="B55" s="150" t="s">
        <v>188</v>
      </c>
      <c r="C55" s="150" t="s">
        <v>189</v>
      </c>
      <c r="D55" s="150" t="s">
        <v>234</v>
      </c>
      <c r="E55" s="150" t="s">
        <v>151</v>
      </c>
      <c r="F55" s="151">
        <v>380</v>
      </c>
      <c r="G55" s="151">
        <v>700</v>
      </c>
      <c r="H55" s="151">
        <v>700</v>
      </c>
    </row>
    <row r="56" spans="1:8" ht="62" x14ac:dyDescent="0.35">
      <c r="A56" s="149" t="s">
        <v>238</v>
      </c>
      <c r="B56" s="150" t="s">
        <v>188</v>
      </c>
      <c r="C56" s="150" t="s">
        <v>189</v>
      </c>
      <c r="D56" s="150" t="s">
        <v>237</v>
      </c>
      <c r="E56" s="150" t="s">
        <v>151</v>
      </c>
      <c r="F56" s="151">
        <v>2080.4</v>
      </c>
      <c r="G56" s="151">
        <v>1878.3</v>
      </c>
      <c r="H56" s="151">
        <v>1965.5</v>
      </c>
    </row>
    <row r="57" spans="1:8" ht="93" x14ac:dyDescent="0.35">
      <c r="A57" s="149" t="s">
        <v>241</v>
      </c>
      <c r="B57" s="150" t="s">
        <v>188</v>
      </c>
      <c r="C57" s="150" t="s">
        <v>189</v>
      </c>
      <c r="D57" s="150" t="s">
        <v>240</v>
      </c>
      <c r="E57" s="150" t="s">
        <v>151</v>
      </c>
      <c r="F57" s="151">
        <v>1177.2</v>
      </c>
      <c r="G57" s="151">
        <v>1177.2</v>
      </c>
      <c r="H57" s="151">
        <v>1177.2</v>
      </c>
    </row>
    <row r="58" spans="1:8" ht="93" x14ac:dyDescent="0.35">
      <c r="A58" s="149" t="s">
        <v>248</v>
      </c>
      <c r="B58" s="150" t="s">
        <v>188</v>
      </c>
      <c r="C58" s="150" t="s">
        <v>189</v>
      </c>
      <c r="D58" s="150" t="s">
        <v>247</v>
      </c>
      <c r="E58" s="150" t="s">
        <v>151</v>
      </c>
      <c r="F58" s="151"/>
      <c r="G58" s="151"/>
      <c r="H58" s="151">
        <v>2529.1999999999998</v>
      </c>
    </row>
    <row r="59" spans="1:8" ht="31" x14ac:dyDescent="0.35">
      <c r="A59" s="149" t="s">
        <v>349</v>
      </c>
      <c r="B59" s="150" t="s">
        <v>188</v>
      </c>
      <c r="C59" s="150" t="s">
        <v>308</v>
      </c>
      <c r="D59" s="150"/>
      <c r="E59" s="150"/>
      <c r="F59" s="151">
        <v>60</v>
      </c>
      <c r="G59" s="151">
        <v>60</v>
      </c>
      <c r="H59" s="151">
        <v>60</v>
      </c>
    </row>
    <row r="60" spans="1:8" ht="46.5" x14ac:dyDescent="0.35">
      <c r="A60" s="149" t="s">
        <v>303</v>
      </c>
      <c r="B60" s="150" t="s">
        <v>188</v>
      </c>
      <c r="C60" s="150" t="s">
        <v>308</v>
      </c>
      <c r="D60" s="150" t="s">
        <v>304</v>
      </c>
      <c r="E60" s="150"/>
      <c r="F60" s="151">
        <v>60</v>
      </c>
      <c r="G60" s="151">
        <v>60</v>
      </c>
      <c r="H60" s="151">
        <v>60</v>
      </c>
    </row>
    <row r="61" spans="1:8" ht="77.5" x14ac:dyDescent="0.35">
      <c r="A61" s="149" t="s">
        <v>307</v>
      </c>
      <c r="B61" s="150" t="s">
        <v>188</v>
      </c>
      <c r="C61" s="150" t="s">
        <v>308</v>
      </c>
      <c r="D61" s="150" t="s">
        <v>306</v>
      </c>
      <c r="E61" s="150" t="s">
        <v>151</v>
      </c>
      <c r="F61" s="151">
        <v>60</v>
      </c>
      <c r="G61" s="151">
        <v>60</v>
      </c>
      <c r="H61" s="151">
        <v>60</v>
      </c>
    </row>
    <row r="62" spans="1:8" ht="15" x14ac:dyDescent="0.35">
      <c r="A62" s="147" t="s">
        <v>350</v>
      </c>
      <c r="B62" s="147" t="s">
        <v>202</v>
      </c>
      <c r="C62" s="147" t="s">
        <v>337</v>
      </c>
      <c r="D62" s="147"/>
      <c r="E62" s="147"/>
      <c r="F62" s="148">
        <v>4516.3999999999996</v>
      </c>
      <c r="G62" s="148">
        <v>1909.4</v>
      </c>
      <c r="H62" s="148">
        <v>1993.6</v>
      </c>
    </row>
    <row r="63" spans="1:8" ht="15.5" x14ac:dyDescent="0.35">
      <c r="A63" s="149" t="s">
        <v>351</v>
      </c>
      <c r="B63" s="150" t="s">
        <v>202</v>
      </c>
      <c r="C63" s="150" t="s">
        <v>149</v>
      </c>
      <c r="D63" s="150"/>
      <c r="E63" s="150"/>
      <c r="F63" s="151">
        <v>620</v>
      </c>
      <c r="G63" s="151">
        <v>620</v>
      </c>
      <c r="H63" s="151">
        <v>620</v>
      </c>
    </row>
    <row r="64" spans="1:8" ht="46.5" x14ac:dyDescent="0.35">
      <c r="A64" s="149" t="s">
        <v>303</v>
      </c>
      <c r="B64" s="150" t="s">
        <v>202</v>
      </c>
      <c r="C64" s="150" t="s">
        <v>149</v>
      </c>
      <c r="D64" s="150" t="s">
        <v>304</v>
      </c>
      <c r="E64" s="150"/>
      <c r="F64" s="151">
        <v>620</v>
      </c>
      <c r="G64" s="151">
        <v>620</v>
      </c>
      <c r="H64" s="151">
        <v>620</v>
      </c>
    </row>
    <row r="65" spans="1:8" ht="93" x14ac:dyDescent="0.35">
      <c r="A65" s="149" t="s">
        <v>320</v>
      </c>
      <c r="B65" s="150" t="s">
        <v>202</v>
      </c>
      <c r="C65" s="150" t="s">
        <v>149</v>
      </c>
      <c r="D65" s="150" t="s">
        <v>319</v>
      </c>
      <c r="E65" s="150" t="s">
        <v>151</v>
      </c>
      <c r="F65" s="151">
        <v>620</v>
      </c>
      <c r="G65" s="151">
        <v>620</v>
      </c>
      <c r="H65" s="151">
        <v>620</v>
      </c>
    </row>
    <row r="66" spans="1:8" ht="15.5" x14ac:dyDescent="0.35">
      <c r="A66" s="149" t="s">
        <v>352</v>
      </c>
      <c r="B66" s="150" t="s">
        <v>202</v>
      </c>
      <c r="C66" s="150" t="s">
        <v>195</v>
      </c>
      <c r="D66" s="150"/>
      <c r="E66" s="150"/>
      <c r="F66" s="151">
        <v>3776.6</v>
      </c>
      <c r="G66" s="151">
        <v>1169.5999999999999</v>
      </c>
      <c r="H66" s="151">
        <v>1253.8</v>
      </c>
    </row>
    <row r="67" spans="1:8" ht="77.5" x14ac:dyDescent="0.35">
      <c r="A67" s="149" t="s">
        <v>180</v>
      </c>
      <c r="B67" s="150" t="s">
        <v>202</v>
      </c>
      <c r="C67" s="150" t="s">
        <v>195</v>
      </c>
      <c r="D67" s="150" t="s">
        <v>181</v>
      </c>
      <c r="E67" s="150"/>
      <c r="F67" s="151">
        <v>3776.6</v>
      </c>
      <c r="G67" s="151">
        <v>1169.5999999999999</v>
      </c>
      <c r="H67" s="151">
        <v>1253.8</v>
      </c>
    </row>
    <row r="68" spans="1:8" ht="124" x14ac:dyDescent="0.35">
      <c r="A68" s="152" t="s">
        <v>187</v>
      </c>
      <c r="B68" s="150" t="s">
        <v>202</v>
      </c>
      <c r="C68" s="150" t="s">
        <v>195</v>
      </c>
      <c r="D68" s="150" t="s">
        <v>186</v>
      </c>
      <c r="E68" s="150" t="s">
        <v>151</v>
      </c>
      <c r="F68" s="151">
        <v>1177.2</v>
      </c>
      <c r="G68" s="151"/>
      <c r="H68" s="151"/>
    </row>
    <row r="69" spans="1:8" ht="77.5" x14ac:dyDescent="0.35">
      <c r="A69" s="149" t="s">
        <v>201</v>
      </c>
      <c r="B69" s="150" t="s">
        <v>202</v>
      </c>
      <c r="C69" s="150" t="s">
        <v>195</v>
      </c>
      <c r="D69" s="150" t="s">
        <v>200</v>
      </c>
      <c r="E69" s="150" t="s">
        <v>151</v>
      </c>
      <c r="F69" s="151">
        <v>910</v>
      </c>
      <c r="G69" s="151"/>
      <c r="H69" s="151"/>
    </row>
    <row r="70" spans="1:8" ht="62" x14ac:dyDescent="0.35">
      <c r="A70" s="149" t="s">
        <v>205</v>
      </c>
      <c r="B70" s="150" t="s">
        <v>202</v>
      </c>
      <c r="C70" s="150" t="s">
        <v>195</v>
      </c>
      <c r="D70" s="150" t="s">
        <v>204</v>
      </c>
      <c r="E70" s="150" t="s">
        <v>151</v>
      </c>
      <c r="F70" s="151">
        <v>40</v>
      </c>
      <c r="G70" s="151"/>
      <c r="H70" s="151"/>
    </row>
    <row r="71" spans="1:8" ht="62" x14ac:dyDescent="0.35">
      <c r="A71" s="149" t="s">
        <v>210</v>
      </c>
      <c r="B71" s="150" t="s">
        <v>202</v>
      </c>
      <c r="C71" s="150" t="s">
        <v>195</v>
      </c>
      <c r="D71" s="150" t="s">
        <v>209</v>
      </c>
      <c r="E71" s="150" t="s">
        <v>151</v>
      </c>
      <c r="F71" s="151">
        <v>110</v>
      </c>
      <c r="G71" s="151"/>
      <c r="H71" s="151"/>
    </row>
    <row r="72" spans="1:8" ht="93" x14ac:dyDescent="0.35">
      <c r="A72" s="149" t="s">
        <v>213</v>
      </c>
      <c r="B72" s="150" t="s">
        <v>202</v>
      </c>
      <c r="C72" s="150" t="s">
        <v>195</v>
      </c>
      <c r="D72" s="150" t="s">
        <v>212</v>
      </c>
      <c r="E72" s="150" t="s">
        <v>151</v>
      </c>
      <c r="F72" s="151">
        <v>350</v>
      </c>
      <c r="G72" s="151"/>
      <c r="H72" s="151"/>
    </row>
    <row r="73" spans="1:8" ht="62" x14ac:dyDescent="0.35">
      <c r="A73" s="149" t="s">
        <v>218</v>
      </c>
      <c r="B73" s="150" t="s">
        <v>202</v>
      </c>
      <c r="C73" s="150" t="s">
        <v>195</v>
      </c>
      <c r="D73" s="150" t="s">
        <v>217</v>
      </c>
      <c r="E73" s="150" t="s">
        <v>151</v>
      </c>
      <c r="F73" s="151">
        <v>190</v>
      </c>
      <c r="G73" s="151">
        <v>90</v>
      </c>
      <c r="H73" s="151">
        <v>100</v>
      </c>
    </row>
    <row r="74" spans="1:8" ht="124" x14ac:dyDescent="0.35">
      <c r="A74" s="149" t="s">
        <v>224</v>
      </c>
      <c r="B74" s="150" t="s">
        <v>202</v>
      </c>
      <c r="C74" s="150" t="s">
        <v>195</v>
      </c>
      <c r="D74" s="150" t="s">
        <v>223</v>
      </c>
      <c r="E74" s="150" t="s">
        <v>151</v>
      </c>
      <c r="F74" s="151">
        <v>999.4</v>
      </c>
      <c r="G74" s="151">
        <v>1079.5999999999999</v>
      </c>
      <c r="H74" s="151">
        <v>1153.8</v>
      </c>
    </row>
    <row r="75" spans="1:8" ht="31" x14ac:dyDescent="0.35">
      <c r="A75" s="149" t="s">
        <v>353</v>
      </c>
      <c r="B75" s="150" t="s">
        <v>202</v>
      </c>
      <c r="C75" s="150" t="s">
        <v>202</v>
      </c>
      <c r="D75" s="150"/>
      <c r="E75" s="150"/>
      <c r="F75" s="151">
        <v>119.8</v>
      </c>
      <c r="G75" s="151">
        <v>119.8</v>
      </c>
      <c r="H75" s="151">
        <v>119.8</v>
      </c>
    </row>
    <row r="76" spans="1:8" ht="46.5" x14ac:dyDescent="0.35">
      <c r="A76" s="149" t="s">
        <v>255</v>
      </c>
      <c r="B76" s="150" t="s">
        <v>202</v>
      </c>
      <c r="C76" s="150" t="s">
        <v>202</v>
      </c>
      <c r="D76" s="150" t="s">
        <v>256</v>
      </c>
      <c r="E76" s="150"/>
      <c r="F76" s="151">
        <v>119.8</v>
      </c>
      <c r="G76" s="151">
        <v>119.8</v>
      </c>
      <c r="H76" s="151">
        <v>119.8</v>
      </c>
    </row>
    <row r="77" spans="1:8" ht="93" x14ac:dyDescent="0.35">
      <c r="A77" s="149" t="s">
        <v>288</v>
      </c>
      <c r="B77" s="150" t="s">
        <v>202</v>
      </c>
      <c r="C77" s="150" t="s">
        <v>202</v>
      </c>
      <c r="D77" s="150" t="s">
        <v>287</v>
      </c>
      <c r="E77" s="150" t="s">
        <v>278</v>
      </c>
      <c r="F77" s="151">
        <v>119.8</v>
      </c>
      <c r="G77" s="151">
        <v>119.8</v>
      </c>
      <c r="H77" s="151">
        <v>119.8</v>
      </c>
    </row>
    <row r="78" spans="1:8" ht="15" x14ac:dyDescent="0.35">
      <c r="A78" s="147" t="s">
        <v>354</v>
      </c>
      <c r="B78" s="147" t="s">
        <v>148</v>
      </c>
      <c r="C78" s="147" t="s">
        <v>337</v>
      </c>
      <c r="D78" s="147"/>
      <c r="E78" s="147"/>
      <c r="F78" s="148">
        <v>30005</v>
      </c>
      <c r="G78" s="148">
        <v>64045.3</v>
      </c>
      <c r="H78" s="148">
        <v>11243.2</v>
      </c>
    </row>
    <row r="79" spans="1:8" ht="15.5" x14ac:dyDescent="0.35">
      <c r="A79" s="149" t="s">
        <v>355</v>
      </c>
      <c r="B79" s="150" t="s">
        <v>148</v>
      </c>
      <c r="C79" s="150" t="s">
        <v>149</v>
      </c>
      <c r="D79" s="150"/>
      <c r="E79" s="150"/>
      <c r="F79" s="151">
        <v>30005</v>
      </c>
      <c r="G79" s="151">
        <v>64045.3</v>
      </c>
      <c r="H79" s="151">
        <v>11243.2</v>
      </c>
    </row>
    <row r="80" spans="1:8" ht="46.5" x14ac:dyDescent="0.35">
      <c r="A80" s="149" t="s">
        <v>138</v>
      </c>
      <c r="B80" s="150" t="s">
        <v>148</v>
      </c>
      <c r="C80" s="150" t="s">
        <v>149</v>
      </c>
      <c r="D80" s="150" t="s">
        <v>139</v>
      </c>
      <c r="E80" s="150"/>
      <c r="F80" s="151">
        <v>30005</v>
      </c>
      <c r="G80" s="151">
        <v>64045.3</v>
      </c>
      <c r="H80" s="151">
        <v>11243.2</v>
      </c>
    </row>
    <row r="81" spans="1:8" ht="124" x14ac:dyDescent="0.35">
      <c r="A81" s="152" t="s">
        <v>146</v>
      </c>
      <c r="B81" s="150" t="s">
        <v>148</v>
      </c>
      <c r="C81" s="150" t="s">
        <v>149</v>
      </c>
      <c r="D81" s="150" t="s">
        <v>145</v>
      </c>
      <c r="E81" s="150" t="s">
        <v>147</v>
      </c>
      <c r="F81" s="151">
        <v>389.9</v>
      </c>
      <c r="G81" s="151">
        <v>1460.2</v>
      </c>
      <c r="H81" s="151">
        <v>176.2</v>
      </c>
    </row>
    <row r="82" spans="1:8" ht="77.5" x14ac:dyDescent="0.35">
      <c r="A82" s="149" t="s">
        <v>150</v>
      </c>
      <c r="B82" s="150" t="s">
        <v>148</v>
      </c>
      <c r="C82" s="150" t="s">
        <v>149</v>
      </c>
      <c r="D82" s="150" t="s">
        <v>145</v>
      </c>
      <c r="E82" s="150" t="s">
        <v>151</v>
      </c>
      <c r="F82" s="151">
        <v>1452.9</v>
      </c>
      <c r="G82" s="151">
        <v>1149</v>
      </c>
      <c r="H82" s="151">
        <v>1149</v>
      </c>
    </row>
    <row r="83" spans="1:8" ht="46.5" x14ac:dyDescent="0.35">
      <c r="A83" s="149" t="s">
        <v>152</v>
      </c>
      <c r="B83" s="150" t="s">
        <v>148</v>
      </c>
      <c r="C83" s="150" t="s">
        <v>149</v>
      </c>
      <c r="D83" s="150" t="s">
        <v>145</v>
      </c>
      <c r="E83" s="150" t="s">
        <v>153</v>
      </c>
      <c r="F83" s="151">
        <v>186.1</v>
      </c>
      <c r="G83" s="151">
        <v>180</v>
      </c>
      <c r="H83" s="151">
        <v>180</v>
      </c>
    </row>
    <row r="84" spans="1:8" ht="217" x14ac:dyDescent="0.35">
      <c r="A84" s="152" t="s">
        <v>156</v>
      </c>
      <c r="B84" s="150" t="s">
        <v>148</v>
      </c>
      <c r="C84" s="150" t="s">
        <v>149</v>
      </c>
      <c r="D84" s="150" t="s">
        <v>155</v>
      </c>
      <c r="E84" s="150" t="s">
        <v>147</v>
      </c>
      <c r="F84" s="151">
        <v>2554.5</v>
      </c>
      <c r="G84" s="151">
        <v>2154.5</v>
      </c>
      <c r="H84" s="151">
        <v>2154.5</v>
      </c>
    </row>
    <row r="85" spans="1:8" ht="77.5" x14ac:dyDescent="0.35">
      <c r="A85" s="149" t="s">
        <v>159</v>
      </c>
      <c r="B85" s="150" t="s">
        <v>148</v>
      </c>
      <c r="C85" s="150" t="s">
        <v>149</v>
      </c>
      <c r="D85" s="150" t="s">
        <v>158</v>
      </c>
      <c r="E85" s="150" t="s">
        <v>151</v>
      </c>
      <c r="F85" s="151">
        <v>2281.1999999999998</v>
      </c>
      <c r="G85" s="151">
        <v>2608.1</v>
      </c>
      <c r="H85" s="151">
        <v>3267</v>
      </c>
    </row>
    <row r="86" spans="1:8" ht="217" x14ac:dyDescent="0.35">
      <c r="A86" s="152" t="s">
        <v>162</v>
      </c>
      <c r="B86" s="150" t="s">
        <v>148</v>
      </c>
      <c r="C86" s="150" t="s">
        <v>149</v>
      </c>
      <c r="D86" s="150" t="s">
        <v>161</v>
      </c>
      <c r="E86" s="150" t="s">
        <v>147</v>
      </c>
      <c r="F86" s="151">
        <v>4883</v>
      </c>
      <c r="G86" s="151">
        <v>3612.4</v>
      </c>
      <c r="H86" s="151">
        <v>3612.4</v>
      </c>
    </row>
    <row r="87" spans="1:8" ht="124" x14ac:dyDescent="0.35">
      <c r="A87" s="152" t="s">
        <v>146</v>
      </c>
      <c r="B87" s="150" t="s">
        <v>148</v>
      </c>
      <c r="C87" s="150" t="s">
        <v>149</v>
      </c>
      <c r="D87" s="150" t="s">
        <v>165</v>
      </c>
      <c r="E87" s="150" t="s">
        <v>147</v>
      </c>
      <c r="F87" s="151">
        <v>332.9</v>
      </c>
      <c r="G87" s="151">
        <v>455.7</v>
      </c>
      <c r="H87" s="151">
        <v>455.7</v>
      </c>
    </row>
    <row r="88" spans="1:8" ht="77.5" x14ac:dyDescent="0.35">
      <c r="A88" s="149" t="s">
        <v>150</v>
      </c>
      <c r="B88" s="150" t="s">
        <v>148</v>
      </c>
      <c r="C88" s="150" t="s">
        <v>149</v>
      </c>
      <c r="D88" s="150" t="s">
        <v>165</v>
      </c>
      <c r="E88" s="150" t="s">
        <v>151</v>
      </c>
      <c r="F88" s="151">
        <v>14</v>
      </c>
      <c r="G88" s="151">
        <v>14</v>
      </c>
      <c r="H88" s="151">
        <v>14</v>
      </c>
    </row>
    <row r="89" spans="1:8" ht="217" x14ac:dyDescent="0.35">
      <c r="A89" s="152" t="s">
        <v>162</v>
      </c>
      <c r="B89" s="150" t="s">
        <v>148</v>
      </c>
      <c r="C89" s="150" t="s">
        <v>149</v>
      </c>
      <c r="D89" s="150" t="s">
        <v>166</v>
      </c>
      <c r="E89" s="150" t="s">
        <v>147</v>
      </c>
      <c r="F89" s="151">
        <v>468.6</v>
      </c>
      <c r="G89" s="151">
        <v>234.4</v>
      </c>
      <c r="H89" s="151">
        <v>234.4</v>
      </c>
    </row>
    <row r="90" spans="1:8" ht="77.5" x14ac:dyDescent="0.35">
      <c r="A90" s="149" t="s">
        <v>179</v>
      </c>
      <c r="B90" s="150" t="s">
        <v>148</v>
      </c>
      <c r="C90" s="150" t="s">
        <v>149</v>
      </c>
      <c r="D90" s="150" t="s">
        <v>178</v>
      </c>
      <c r="E90" s="150" t="s">
        <v>151</v>
      </c>
      <c r="F90" s="151">
        <v>17441.900000000001</v>
      </c>
      <c r="G90" s="151">
        <v>52177</v>
      </c>
      <c r="H90" s="151"/>
    </row>
    <row r="91" spans="1:8" ht="15" x14ac:dyDescent="0.35">
      <c r="A91" s="147" t="s">
        <v>356</v>
      </c>
      <c r="B91" s="147" t="s">
        <v>196</v>
      </c>
      <c r="C91" s="147" t="s">
        <v>337</v>
      </c>
      <c r="D91" s="147"/>
      <c r="E91" s="147"/>
      <c r="F91" s="148">
        <v>1564.2</v>
      </c>
      <c r="G91" s="148">
        <v>1395.8</v>
      </c>
      <c r="H91" s="148">
        <v>1397.7</v>
      </c>
    </row>
    <row r="92" spans="1:8" ht="15.5" x14ac:dyDescent="0.35">
      <c r="A92" s="149" t="s">
        <v>357</v>
      </c>
      <c r="B92" s="150" t="s">
        <v>196</v>
      </c>
      <c r="C92" s="150" t="s">
        <v>149</v>
      </c>
      <c r="D92" s="150"/>
      <c r="E92" s="150"/>
      <c r="F92" s="151">
        <v>1564.2</v>
      </c>
      <c r="G92" s="151">
        <v>1395.8</v>
      </c>
      <c r="H92" s="151">
        <v>1397.7</v>
      </c>
    </row>
    <row r="93" spans="1:8" ht="46.5" x14ac:dyDescent="0.35">
      <c r="A93" s="149" t="s">
        <v>249</v>
      </c>
      <c r="B93" s="150" t="s">
        <v>196</v>
      </c>
      <c r="C93" s="150" t="s">
        <v>149</v>
      </c>
      <c r="D93" s="150" t="s">
        <v>250</v>
      </c>
      <c r="E93" s="150"/>
      <c r="F93" s="151">
        <v>1564.2</v>
      </c>
      <c r="G93" s="151">
        <v>1395.8</v>
      </c>
      <c r="H93" s="151">
        <v>1397.7</v>
      </c>
    </row>
    <row r="94" spans="1:8" ht="77.5" x14ac:dyDescent="0.35">
      <c r="A94" s="149" t="s">
        <v>253</v>
      </c>
      <c r="B94" s="150" t="s">
        <v>196</v>
      </c>
      <c r="C94" s="150" t="s">
        <v>149</v>
      </c>
      <c r="D94" s="150" t="s">
        <v>252</v>
      </c>
      <c r="E94" s="150" t="s">
        <v>254</v>
      </c>
      <c r="F94" s="151">
        <v>1564.2</v>
      </c>
      <c r="G94" s="151">
        <v>1395.8</v>
      </c>
      <c r="H94" s="151">
        <v>1397.7</v>
      </c>
    </row>
    <row r="95" spans="1:8" ht="15" x14ac:dyDescent="0.35">
      <c r="A95" s="147" t="s">
        <v>358</v>
      </c>
      <c r="B95" s="147" t="s">
        <v>170</v>
      </c>
      <c r="C95" s="147" t="s">
        <v>337</v>
      </c>
      <c r="D95" s="147"/>
      <c r="E95" s="147"/>
      <c r="F95" s="148">
        <v>1516.8</v>
      </c>
      <c r="G95" s="148">
        <v>1506.8</v>
      </c>
      <c r="H95" s="148">
        <v>1516.8</v>
      </c>
    </row>
    <row r="96" spans="1:8" ht="15.5" x14ac:dyDescent="0.35">
      <c r="A96" s="149" t="s">
        <v>359</v>
      </c>
      <c r="B96" s="150" t="s">
        <v>170</v>
      </c>
      <c r="C96" s="150" t="s">
        <v>149</v>
      </c>
      <c r="D96" s="150"/>
      <c r="E96" s="150"/>
      <c r="F96" s="151">
        <v>1516.8</v>
      </c>
      <c r="G96" s="151">
        <v>1506.8</v>
      </c>
      <c r="H96" s="151">
        <v>1516.8</v>
      </c>
    </row>
    <row r="97" spans="1:8" ht="46.5" x14ac:dyDescent="0.35">
      <c r="A97" s="149" t="s">
        <v>138</v>
      </c>
      <c r="B97" s="150" t="s">
        <v>170</v>
      </c>
      <c r="C97" s="150" t="s">
        <v>149</v>
      </c>
      <c r="D97" s="150" t="s">
        <v>139</v>
      </c>
      <c r="E97" s="150"/>
      <c r="F97" s="151">
        <v>1516.8</v>
      </c>
      <c r="G97" s="151">
        <v>1506.8</v>
      </c>
      <c r="H97" s="151">
        <v>1516.8</v>
      </c>
    </row>
    <row r="98" spans="1:8" ht="77.5" x14ac:dyDescent="0.35">
      <c r="A98" s="149" t="s">
        <v>150</v>
      </c>
      <c r="B98" s="150" t="s">
        <v>170</v>
      </c>
      <c r="C98" s="150" t="s">
        <v>149</v>
      </c>
      <c r="D98" s="150" t="s">
        <v>169</v>
      </c>
      <c r="E98" s="150" t="s">
        <v>151</v>
      </c>
      <c r="F98" s="151">
        <v>50</v>
      </c>
      <c r="G98" s="151">
        <v>40</v>
      </c>
      <c r="H98" s="151">
        <v>50</v>
      </c>
    </row>
    <row r="99" spans="1:8" ht="139.5" x14ac:dyDescent="0.35">
      <c r="A99" s="152" t="s">
        <v>172</v>
      </c>
      <c r="B99" s="150" t="s">
        <v>170</v>
      </c>
      <c r="C99" s="150" t="s">
        <v>149</v>
      </c>
      <c r="D99" s="150" t="s">
        <v>171</v>
      </c>
      <c r="E99" s="150" t="s">
        <v>147</v>
      </c>
      <c r="F99" s="151">
        <v>1466.8</v>
      </c>
      <c r="G99" s="151">
        <v>1466.8</v>
      </c>
      <c r="H99" s="151">
        <v>1466.8</v>
      </c>
    </row>
    <row r="100" spans="1:8" ht="15" x14ac:dyDescent="0.35">
      <c r="A100" s="147" t="s">
        <v>332</v>
      </c>
      <c r="B100" s="147"/>
      <c r="C100" s="147"/>
      <c r="D100" s="147"/>
      <c r="E100" s="147"/>
      <c r="F100" s="148">
        <v>59500.9</v>
      </c>
      <c r="G100" s="148">
        <v>86470.5</v>
      </c>
      <c r="H100" s="148">
        <v>36193.4</v>
      </c>
    </row>
  </sheetData>
  <mergeCells count="7">
    <mergeCell ref="G1:H1"/>
    <mergeCell ref="G2:H2"/>
    <mergeCell ref="A3:H3"/>
    <mergeCell ref="A5:A7"/>
    <mergeCell ref="B5:E6"/>
    <mergeCell ref="F5:F7"/>
    <mergeCell ref="G5:H6"/>
  </mergeCells>
  <pageMargins left="1.1811023622047245" right="0.39370078740157483" top="0.78740157480314965" bottom="0.78740157480314965" header="0" footer="0"/>
  <pageSetup paperSize="9" scale="5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EC756-F09F-40CF-822A-B200972C4878}">
  <sheetPr>
    <pageSetUpPr fitToPage="1"/>
  </sheetPr>
  <dimension ref="A1:CE129"/>
  <sheetViews>
    <sheetView showGridLines="0" tabSelected="1" workbookViewId="0">
      <selection activeCell="BN1" sqref="BN1:CE1"/>
    </sheetView>
  </sheetViews>
  <sheetFormatPr defaultRowHeight="10.15" customHeight="1" x14ac:dyDescent="0.35"/>
  <cols>
    <col min="1" max="1" width="43.1796875" style="129" customWidth="1"/>
    <col min="2" max="2" width="13.1796875" style="129" customWidth="1"/>
    <col min="3" max="3" width="8.453125" style="129" customWidth="1"/>
    <col min="4" max="4" width="7.81640625" style="129" customWidth="1"/>
    <col min="5" max="5" width="13.81640625" style="129" customWidth="1"/>
    <col min="6" max="19" width="8" style="129" hidden="1" customWidth="1"/>
    <col min="20" max="20" width="8.81640625" style="129" customWidth="1"/>
    <col min="21" max="43" width="8" style="129" hidden="1" customWidth="1"/>
    <col min="44" max="44" width="19.453125" style="129" customWidth="1"/>
    <col min="45" max="65" width="8" style="129" hidden="1" customWidth="1"/>
    <col min="66" max="66" width="20" style="129" customWidth="1"/>
    <col min="67" max="82" width="8" style="129" hidden="1" customWidth="1"/>
    <col min="83" max="83" width="20.1796875" style="129" customWidth="1"/>
    <col min="84" max="16384" width="8.7265625" style="129"/>
  </cols>
  <sheetData>
    <row r="1" spans="1:83" s="123" customFormat="1" ht="94.5" customHeight="1" x14ac:dyDescent="0.4">
      <c r="A1" s="153"/>
      <c r="B1" s="153"/>
      <c r="C1" s="153"/>
      <c r="D1" s="153"/>
      <c r="E1" s="153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3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3"/>
      <c r="AS1" s="154"/>
      <c r="AT1" s="154"/>
      <c r="AU1" s="154"/>
      <c r="AV1" s="154"/>
      <c r="AW1" s="154"/>
      <c r="AX1" s="154"/>
      <c r="AY1" s="154"/>
      <c r="BN1" s="139" t="s">
        <v>360</v>
      </c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</row>
    <row r="2" spans="1:83" s="123" customFormat="1" ht="18" x14ac:dyDescent="0.4">
      <c r="BN2" s="155" t="s">
        <v>361</v>
      </c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</row>
    <row r="3" spans="1:83" s="123" customFormat="1" ht="71.25" customHeight="1" x14ac:dyDescent="0.4">
      <c r="A3" s="156" t="s">
        <v>362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</row>
    <row r="4" spans="1:83" s="123" customFormat="1" ht="18" x14ac:dyDescent="0.4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 t="s">
        <v>130</v>
      </c>
    </row>
    <row r="5" spans="1:83" ht="15.75" customHeight="1" x14ac:dyDescent="0.35">
      <c r="A5" s="158" t="s">
        <v>36</v>
      </c>
      <c r="B5" s="142" t="s">
        <v>50</v>
      </c>
      <c r="C5" s="142"/>
      <c r="D5" s="142"/>
      <c r="E5" s="142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42"/>
      <c r="U5" s="159"/>
      <c r="V5" s="159"/>
      <c r="W5" s="159"/>
      <c r="X5" s="159"/>
      <c r="Y5" s="160"/>
      <c r="Z5" s="161" t="s">
        <v>36</v>
      </c>
      <c r="AA5" s="162" t="s">
        <v>98</v>
      </c>
      <c r="AB5" s="162" t="s">
        <v>363</v>
      </c>
      <c r="AC5" s="162" t="s">
        <v>364</v>
      </c>
      <c r="AD5" s="162" t="s">
        <v>365</v>
      </c>
      <c r="AE5" s="162" t="s">
        <v>366</v>
      </c>
      <c r="AF5" s="162" t="s">
        <v>367</v>
      </c>
      <c r="AG5" s="162" t="s">
        <v>368</v>
      </c>
      <c r="AH5" s="162" t="s">
        <v>369</v>
      </c>
      <c r="AI5" s="162" t="s">
        <v>370</v>
      </c>
      <c r="AJ5" s="162" t="s">
        <v>371</v>
      </c>
      <c r="AK5" s="161" t="s">
        <v>372</v>
      </c>
      <c r="AL5" s="162" t="s">
        <v>98</v>
      </c>
      <c r="AM5" s="162" t="s">
        <v>364</v>
      </c>
      <c r="AN5" s="162" t="s">
        <v>366</v>
      </c>
      <c r="AO5" s="162" t="s">
        <v>368</v>
      </c>
      <c r="AP5" s="162" t="s">
        <v>370</v>
      </c>
      <c r="AQ5" s="161" t="s">
        <v>372</v>
      </c>
      <c r="AR5" s="158" t="s">
        <v>98</v>
      </c>
      <c r="AS5" s="162" t="s">
        <v>364</v>
      </c>
      <c r="AT5" s="162" t="s">
        <v>366</v>
      </c>
      <c r="AU5" s="162" t="s">
        <v>368</v>
      </c>
      <c r="AV5" s="161" t="s">
        <v>372</v>
      </c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58" t="s">
        <v>134</v>
      </c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58"/>
    </row>
    <row r="6" spans="1:83" ht="15" x14ac:dyDescent="0.35">
      <c r="A6" s="158"/>
      <c r="B6" s="142"/>
      <c r="C6" s="142"/>
      <c r="D6" s="142"/>
      <c r="E6" s="142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42"/>
      <c r="U6" s="159"/>
      <c r="V6" s="159"/>
      <c r="W6" s="159"/>
      <c r="X6" s="159"/>
      <c r="Y6" s="160"/>
      <c r="Z6" s="161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1"/>
      <c r="AL6" s="164"/>
      <c r="AM6" s="164"/>
      <c r="AN6" s="164"/>
      <c r="AO6" s="164"/>
      <c r="AP6" s="164"/>
      <c r="AQ6" s="161"/>
      <c r="AR6" s="165"/>
      <c r="AS6" s="164"/>
      <c r="AT6" s="164"/>
      <c r="AU6" s="164"/>
      <c r="AV6" s="161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58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58"/>
    </row>
    <row r="7" spans="1:83" ht="17.149999999999999" customHeight="1" x14ac:dyDescent="0.35">
      <c r="A7" s="158"/>
      <c r="B7" s="144" t="s">
        <v>373</v>
      </c>
      <c r="C7" s="144" t="s">
        <v>132</v>
      </c>
      <c r="D7" s="144" t="s">
        <v>137</v>
      </c>
      <c r="E7" s="142" t="s">
        <v>136</v>
      </c>
      <c r="F7" s="159" t="s">
        <v>136</v>
      </c>
      <c r="G7" s="159" t="s">
        <v>136</v>
      </c>
      <c r="H7" s="159" t="s">
        <v>136</v>
      </c>
      <c r="I7" s="159" t="s">
        <v>136</v>
      </c>
      <c r="J7" s="159" t="s">
        <v>136</v>
      </c>
      <c r="K7" s="159" t="s">
        <v>136</v>
      </c>
      <c r="L7" s="159" t="s">
        <v>136</v>
      </c>
      <c r="M7" s="159" t="s">
        <v>136</v>
      </c>
      <c r="N7" s="159" t="s">
        <v>136</v>
      </c>
      <c r="O7" s="159" t="s">
        <v>136</v>
      </c>
      <c r="P7" s="159" t="s">
        <v>136</v>
      </c>
      <c r="Q7" s="159" t="s">
        <v>136</v>
      </c>
      <c r="R7" s="159" t="s">
        <v>136</v>
      </c>
      <c r="S7" s="159" t="s">
        <v>136</v>
      </c>
      <c r="T7" s="144" t="s">
        <v>131</v>
      </c>
      <c r="U7" s="160" t="s">
        <v>374</v>
      </c>
      <c r="V7" s="160" t="s">
        <v>375</v>
      </c>
      <c r="W7" s="160" t="s">
        <v>376</v>
      </c>
      <c r="X7" s="160" t="s">
        <v>377</v>
      </c>
      <c r="Y7" s="160" t="s">
        <v>378</v>
      </c>
      <c r="Z7" s="161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1"/>
      <c r="AL7" s="162"/>
      <c r="AM7" s="162"/>
      <c r="AN7" s="162"/>
      <c r="AO7" s="162"/>
      <c r="AP7" s="162"/>
      <c r="AQ7" s="161"/>
      <c r="AR7" s="158"/>
      <c r="AS7" s="162"/>
      <c r="AT7" s="162"/>
      <c r="AU7" s="162"/>
      <c r="AV7" s="161"/>
      <c r="AW7" s="163" t="s">
        <v>99</v>
      </c>
      <c r="AX7" s="163" t="s">
        <v>363</v>
      </c>
      <c r="AY7" s="163" t="s">
        <v>379</v>
      </c>
      <c r="AZ7" s="163" t="s">
        <v>365</v>
      </c>
      <c r="BA7" s="163" t="s">
        <v>380</v>
      </c>
      <c r="BB7" s="163" t="s">
        <v>367</v>
      </c>
      <c r="BC7" s="163" t="s">
        <v>381</v>
      </c>
      <c r="BD7" s="163" t="s">
        <v>369</v>
      </c>
      <c r="BE7" s="163" t="s">
        <v>382</v>
      </c>
      <c r="BF7" s="163" t="s">
        <v>371</v>
      </c>
      <c r="BG7" s="163" t="s">
        <v>383</v>
      </c>
      <c r="BH7" s="163" t="s">
        <v>99</v>
      </c>
      <c r="BI7" s="163" t="s">
        <v>379</v>
      </c>
      <c r="BJ7" s="163" t="s">
        <v>380</v>
      </c>
      <c r="BK7" s="163" t="s">
        <v>381</v>
      </c>
      <c r="BL7" s="163" t="s">
        <v>382</v>
      </c>
      <c r="BM7" s="163" t="s">
        <v>383</v>
      </c>
      <c r="BN7" s="166" t="s">
        <v>99</v>
      </c>
      <c r="BO7" s="163" t="s">
        <v>379</v>
      </c>
      <c r="BP7" s="163" t="s">
        <v>380</v>
      </c>
      <c r="BQ7" s="163" t="s">
        <v>381</v>
      </c>
      <c r="BR7" s="163" t="s">
        <v>383</v>
      </c>
      <c r="BS7" s="163" t="s">
        <v>100</v>
      </c>
      <c r="BT7" s="163" t="s">
        <v>384</v>
      </c>
      <c r="BU7" s="163" t="s">
        <v>385</v>
      </c>
      <c r="BV7" s="163" t="s">
        <v>386</v>
      </c>
      <c r="BW7" s="163" t="s">
        <v>387</v>
      </c>
      <c r="BX7" s="163" t="s">
        <v>388</v>
      </c>
      <c r="BY7" s="163" t="s">
        <v>100</v>
      </c>
      <c r="BZ7" s="163" t="s">
        <v>384</v>
      </c>
      <c r="CA7" s="163" t="s">
        <v>385</v>
      </c>
      <c r="CB7" s="163" t="s">
        <v>386</v>
      </c>
      <c r="CC7" s="163" t="s">
        <v>387</v>
      </c>
      <c r="CD7" s="163" t="s">
        <v>388</v>
      </c>
      <c r="CE7" s="166" t="s">
        <v>100</v>
      </c>
    </row>
    <row r="8" spans="1:83" ht="14.5" hidden="1" x14ac:dyDescent="0.35">
      <c r="A8" s="167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9"/>
      <c r="W8" s="169"/>
      <c r="X8" s="169"/>
      <c r="Y8" s="169"/>
      <c r="Z8" s="167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168"/>
      <c r="BR8" s="168"/>
      <c r="BS8" s="168"/>
      <c r="BT8" s="168"/>
      <c r="BU8" s="168"/>
      <c r="BV8" s="168"/>
      <c r="BW8" s="168"/>
      <c r="BX8" s="168"/>
      <c r="BY8" s="168"/>
      <c r="BZ8" s="168"/>
      <c r="CA8" s="168"/>
      <c r="CB8" s="168"/>
      <c r="CC8" s="168"/>
      <c r="CD8" s="168"/>
      <c r="CE8" s="168"/>
    </row>
    <row r="9" spans="1:83" ht="30" x14ac:dyDescent="0.35">
      <c r="A9" s="170" t="s">
        <v>389</v>
      </c>
      <c r="B9" s="147" t="s">
        <v>390</v>
      </c>
      <c r="C9" s="147"/>
      <c r="D9" s="147"/>
      <c r="E9" s="147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47"/>
      <c r="U9" s="168"/>
      <c r="V9" s="169"/>
      <c r="W9" s="169"/>
      <c r="X9" s="169"/>
      <c r="Y9" s="169"/>
      <c r="Z9" s="167"/>
      <c r="AA9" s="171">
        <v>37562.1</v>
      </c>
      <c r="AB9" s="171">
        <v>214.8</v>
      </c>
      <c r="AC9" s="171">
        <v>199.9</v>
      </c>
      <c r="AD9" s="171">
        <v>21559.4</v>
      </c>
      <c r="AE9" s="171">
        <v>5807</v>
      </c>
      <c r="AF9" s="171">
        <v>9429.7000000000007</v>
      </c>
      <c r="AG9" s="171">
        <v>7079.7</v>
      </c>
      <c r="AH9" s="171">
        <v>7632</v>
      </c>
      <c r="AI9" s="171">
        <v>4437.7</v>
      </c>
      <c r="AJ9" s="171"/>
      <c r="AK9" s="171"/>
      <c r="AL9" s="171">
        <v>21938.799999999999</v>
      </c>
      <c r="AM9" s="171">
        <v>14.9</v>
      </c>
      <c r="AN9" s="171">
        <v>15752.4</v>
      </c>
      <c r="AO9" s="171">
        <v>2350</v>
      </c>
      <c r="AP9" s="171">
        <v>3194.3</v>
      </c>
      <c r="AQ9" s="171"/>
      <c r="AR9" s="148">
        <v>59500.9</v>
      </c>
      <c r="AS9" s="171">
        <v>214.8</v>
      </c>
      <c r="AT9" s="171">
        <v>21559.4</v>
      </c>
      <c r="AU9" s="171">
        <v>9429.7000000000007</v>
      </c>
      <c r="AV9" s="171"/>
      <c r="AW9" s="171">
        <v>34277.699999999997</v>
      </c>
      <c r="AX9" s="171">
        <v>233.1</v>
      </c>
      <c r="AY9" s="171">
        <v>217.2</v>
      </c>
      <c r="AZ9" s="171">
        <v>48792.800000000003</v>
      </c>
      <c r="BA9" s="171">
        <v>2877</v>
      </c>
      <c r="BB9" s="171">
        <v>7406.6</v>
      </c>
      <c r="BC9" s="171">
        <v>7406.6</v>
      </c>
      <c r="BD9" s="171">
        <v>10186.9</v>
      </c>
      <c r="BE9" s="171">
        <v>3925.7</v>
      </c>
      <c r="BF9" s="171"/>
      <c r="BG9" s="171"/>
      <c r="BH9" s="171">
        <v>52192.9</v>
      </c>
      <c r="BI9" s="171">
        <v>15.9</v>
      </c>
      <c r="BJ9" s="171">
        <v>45915.8</v>
      </c>
      <c r="BK9" s="171"/>
      <c r="BL9" s="171">
        <v>6261.2</v>
      </c>
      <c r="BM9" s="171"/>
      <c r="BN9" s="148">
        <v>86470.5</v>
      </c>
      <c r="BO9" s="171">
        <v>233.1</v>
      </c>
      <c r="BP9" s="171">
        <v>48792.800000000003</v>
      </c>
      <c r="BQ9" s="171">
        <v>7406.6</v>
      </c>
      <c r="BR9" s="171"/>
      <c r="BS9" s="171">
        <v>35952.6</v>
      </c>
      <c r="BT9" s="171"/>
      <c r="BU9" s="171">
        <v>5168</v>
      </c>
      <c r="BV9" s="171">
        <v>8065.5</v>
      </c>
      <c r="BW9" s="171">
        <v>4238.1000000000004</v>
      </c>
      <c r="BX9" s="171"/>
      <c r="BY9" s="171">
        <v>240.8</v>
      </c>
      <c r="BZ9" s="171">
        <v>240.8</v>
      </c>
      <c r="CA9" s="171"/>
      <c r="CB9" s="171"/>
      <c r="CC9" s="171"/>
      <c r="CD9" s="171"/>
      <c r="CE9" s="148">
        <v>36193.4</v>
      </c>
    </row>
    <row r="10" spans="1:83" ht="30" x14ac:dyDescent="0.35">
      <c r="A10" s="170" t="s">
        <v>336</v>
      </c>
      <c r="B10" s="147" t="s">
        <v>390</v>
      </c>
      <c r="C10" s="147" t="s">
        <v>149</v>
      </c>
      <c r="D10" s="147" t="s">
        <v>337</v>
      </c>
      <c r="E10" s="147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47"/>
      <c r="U10" s="168"/>
      <c r="V10" s="169"/>
      <c r="W10" s="169"/>
      <c r="X10" s="169"/>
      <c r="Y10" s="169"/>
      <c r="Z10" s="167"/>
      <c r="AA10" s="171">
        <v>11360.5</v>
      </c>
      <c r="AB10" s="171"/>
      <c r="AC10" s="171"/>
      <c r="AD10" s="171"/>
      <c r="AE10" s="171"/>
      <c r="AF10" s="171">
        <v>1600</v>
      </c>
      <c r="AG10" s="171"/>
      <c r="AH10" s="171">
        <v>1752.9</v>
      </c>
      <c r="AI10" s="171">
        <v>1752.9</v>
      </c>
      <c r="AJ10" s="171"/>
      <c r="AK10" s="171"/>
      <c r="AL10" s="171">
        <v>2383</v>
      </c>
      <c r="AM10" s="171"/>
      <c r="AN10" s="171"/>
      <c r="AO10" s="171">
        <v>1600</v>
      </c>
      <c r="AP10" s="171"/>
      <c r="AQ10" s="171"/>
      <c r="AR10" s="148">
        <v>13743.4</v>
      </c>
      <c r="AS10" s="171"/>
      <c r="AT10" s="171"/>
      <c r="AU10" s="171">
        <v>1600</v>
      </c>
      <c r="AV10" s="171"/>
      <c r="AW10" s="171">
        <v>11451.1</v>
      </c>
      <c r="AX10" s="171"/>
      <c r="AY10" s="171"/>
      <c r="AZ10" s="171"/>
      <c r="BA10" s="171"/>
      <c r="BB10" s="171"/>
      <c r="BC10" s="171"/>
      <c r="BD10" s="171">
        <v>1752.9</v>
      </c>
      <c r="BE10" s="171">
        <v>1752.9</v>
      </c>
      <c r="BF10" s="171"/>
      <c r="BG10" s="171"/>
      <c r="BH10" s="171"/>
      <c r="BI10" s="171"/>
      <c r="BJ10" s="171"/>
      <c r="BK10" s="171"/>
      <c r="BL10" s="171"/>
      <c r="BM10" s="171"/>
      <c r="BN10" s="148">
        <v>11451.1</v>
      </c>
      <c r="BO10" s="171"/>
      <c r="BP10" s="171"/>
      <c r="BQ10" s="171"/>
      <c r="BR10" s="171"/>
      <c r="BS10" s="171">
        <v>11165.8</v>
      </c>
      <c r="BT10" s="171"/>
      <c r="BU10" s="171"/>
      <c r="BV10" s="171"/>
      <c r="BW10" s="171">
        <v>1752.9</v>
      </c>
      <c r="BX10" s="171"/>
      <c r="BY10" s="171"/>
      <c r="BZ10" s="171"/>
      <c r="CA10" s="171"/>
      <c r="CB10" s="171"/>
      <c r="CC10" s="171"/>
      <c r="CD10" s="171"/>
      <c r="CE10" s="148">
        <v>11165.8</v>
      </c>
    </row>
    <row r="11" spans="1:83" ht="90" x14ac:dyDescent="0.35">
      <c r="A11" s="170" t="s">
        <v>338</v>
      </c>
      <c r="B11" s="147" t="s">
        <v>390</v>
      </c>
      <c r="C11" s="147" t="s">
        <v>149</v>
      </c>
      <c r="D11" s="147" t="s">
        <v>188</v>
      </c>
      <c r="E11" s="147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47"/>
      <c r="U11" s="168"/>
      <c r="V11" s="169"/>
      <c r="W11" s="169"/>
      <c r="X11" s="169"/>
      <c r="Y11" s="169"/>
      <c r="Z11" s="167"/>
      <c r="AA11" s="171">
        <v>10386.4</v>
      </c>
      <c r="AB11" s="171"/>
      <c r="AC11" s="171"/>
      <c r="AD11" s="171"/>
      <c r="AE11" s="171"/>
      <c r="AF11" s="171">
        <v>1600</v>
      </c>
      <c r="AG11" s="171"/>
      <c r="AH11" s="171">
        <v>1181.3</v>
      </c>
      <c r="AI11" s="171">
        <v>1181.3</v>
      </c>
      <c r="AJ11" s="171"/>
      <c r="AK11" s="171"/>
      <c r="AL11" s="171">
        <v>2220</v>
      </c>
      <c r="AM11" s="171"/>
      <c r="AN11" s="171"/>
      <c r="AO11" s="171">
        <v>1600</v>
      </c>
      <c r="AP11" s="171"/>
      <c r="AQ11" s="171"/>
      <c r="AR11" s="148">
        <v>12606.3</v>
      </c>
      <c r="AS11" s="171"/>
      <c r="AT11" s="171"/>
      <c r="AU11" s="171">
        <v>1600</v>
      </c>
      <c r="AV11" s="171"/>
      <c r="AW11" s="171">
        <v>10552</v>
      </c>
      <c r="AX11" s="171"/>
      <c r="AY11" s="171"/>
      <c r="AZ11" s="171"/>
      <c r="BA11" s="171"/>
      <c r="BB11" s="171"/>
      <c r="BC11" s="171"/>
      <c r="BD11" s="171">
        <v>1181.3</v>
      </c>
      <c r="BE11" s="171">
        <v>1181.3</v>
      </c>
      <c r="BF11" s="171"/>
      <c r="BG11" s="171"/>
      <c r="BH11" s="171"/>
      <c r="BI11" s="171"/>
      <c r="BJ11" s="171"/>
      <c r="BK11" s="171"/>
      <c r="BL11" s="171"/>
      <c r="BM11" s="171"/>
      <c r="BN11" s="148">
        <v>10552</v>
      </c>
      <c r="BO11" s="171"/>
      <c r="BP11" s="171"/>
      <c r="BQ11" s="171"/>
      <c r="BR11" s="171"/>
      <c r="BS11" s="171">
        <v>10446.700000000001</v>
      </c>
      <c r="BT11" s="171"/>
      <c r="BU11" s="171"/>
      <c r="BV11" s="171"/>
      <c r="BW11" s="171">
        <v>1181.3</v>
      </c>
      <c r="BX11" s="171"/>
      <c r="BY11" s="171"/>
      <c r="BZ11" s="171"/>
      <c r="CA11" s="171"/>
      <c r="CB11" s="171"/>
      <c r="CC11" s="171"/>
      <c r="CD11" s="171"/>
      <c r="CE11" s="148">
        <v>10446.700000000001</v>
      </c>
    </row>
    <row r="12" spans="1:83" ht="46.5" x14ac:dyDescent="0.35">
      <c r="A12" s="149" t="s">
        <v>257</v>
      </c>
      <c r="B12" s="150" t="s">
        <v>390</v>
      </c>
      <c r="C12" s="150" t="s">
        <v>149</v>
      </c>
      <c r="D12" s="150" t="s">
        <v>188</v>
      </c>
      <c r="E12" s="150" t="s">
        <v>258</v>
      </c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50"/>
      <c r="U12" s="168"/>
      <c r="V12" s="169"/>
      <c r="W12" s="169"/>
      <c r="X12" s="169"/>
      <c r="Y12" s="169"/>
      <c r="Z12" s="167"/>
      <c r="AA12" s="171">
        <v>7490</v>
      </c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>
        <v>620</v>
      </c>
      <c r="AM12" s="171"/>
      <c r="AN12" s="171"/>
      <c r="AO12" s="171"/>
      <c r="AP12" s="171"/>
      <c r="AQ12" s="171"/>
      <c r="AR12" s="151">
        <v>8109.9</v>
      </c>
      <c r="AS12" s="171"/>
      <c r="AT12" s="171"/>
      <c r="AU12" s="171"/>
      <c r="AV12" s="171"/>
      <c r="AW12" s="171">
        <v>7678.1</v>
      </c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51">
        <v>7678.1</v>
      </c>
      <c r="BO12" s="171"/>
      <c r="BP12" s="171"/>
      <c r="BQ12" s="171"/>
      <c r="BR12" s="171"/>
      <c r="BS12" s="171">
        <v>7522.8</v>
      </c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51">
        <v>7522.8</v>
      </c>
    </row>
    <row r="13" spans="1:83" ht="124" x14ac:dyDescent="0.35">
      <c r="A13" s="172" t="s">
        <v>259</v>
      </c>
      <c r="B13" s="173" t="s">
        <v>390</v>
      </c>
      <c r="C13" s="173" t="s">
        <v>149</v>
      </c>
      <c r="D13" s="173" t="s">
        <v>188</v>
      </c>
      <c r="E13" s="173" t="s">
        <v>258</v>
      </c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73" t="s">
        <v>147</v>
      </c>
      <c r="U13" s="168"/>
      <c r="V13" s="169"/>
      <c r="W13" s="169"/>
      <c r="X13" s="169"/>
      <c r="Y13" s="169"/>
      <c r="Z13" s="167"/>
      <c r="AA13" s="171">
        <v>6162</v>
      </c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>
        <v>152.80000000000001</v>
      </c>
      <c r="AM13" s="171"/>
      <c r="AN13" s="171"/>
      <c r="AO13" s="171"/>
      <c r="AP13" s="171"/>
      <c r="AQ13" s="171"/>
      <c r="AR13" s="174">
        <v>6314.7</v>
      </c>
      <c r="AS13" s="171"/>
      <c r="AT13" s="171"/>
      <c r="AU13" s="171"/>
      <c r="AV13" s="171"/>
      <c r="AW13" s="171">
        <v>6332.1</v>
      </c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4">
        <v>6332.1</v>
      </c>
      <c r="BO13" s="171"/>
      <c r="BP13" s="171"/>
      <c r="BQ13" s="171"/>
      <c r="BR13" s="171"/>
      <c r="BS13" s="171">
        <v>6260.8</v>
      </c>
      <c r="BT13" s="171"/>
      <c r="BU13" s="171"/>
      <c r="BV13" s="171"/>
      <c r="BW13" s="171"/>
      <c r="BX13" s="171"/>
      <c r="BY13" s="171"/>
      <c r="BZ13" s="171"/>
      <c r="CA13" s="171"/>
      <c r="CB13" s="171"/>
      <c r="CC13" s="171"/>
      <c r="CD13" s="171"/>
      <c r="CE13" s="174">
        <v>6260.8</v>
      </c>
    </row>
    <row r="14" spans="1:83" ht="77.5" x14ac:dyDescent="0.35">
      <c r="A14" s="175" t="s">
        <v>260</v>
      </c>
      <c r="B14" s="173" t="s">
        <v>390</v>
      </c>
      <c r="C14" s="173" t="s">
        <v>149</v>
      </c>
      <c r="D14" s="173" t="s">
        <v>188</v>
      </c>
      <c r="E14" s="173" t="s">
        <v>258</v>
      </c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73" t="s">
        <v>151</v>
      </c>
      <c r="U14" s="168"/>
      <c r="V14" s="169"/>
      <c r="W14" s="169"/>
      <c r="X14" s="169"/>
      <c r="Y14" s="169"/>
      <c r="Z14" s="167"/>
      <c r="AA14" s="171">
        <v>1276</v>
      </c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>
        <v>467.2</v>
      </c>
      <c r="AM14" s="171"/>
      <c r="AN14" s="171"/>
      <c r="AO14" s="171"/>
      <c r="AP14" s="171"/>
      <c r="AQ14" s="171"/>
      <c r="AR14" s="174">
        <v>1743.2</v>
      </c>
      <c r="AS14" s="171"/>
      <c r="AT14" s="171"/>
      <c r="AU14" s="171"/>
      <c r="AV14" s="171"/>
      <c r="AW14" s="171">
        <v>1294</v>
      </c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4">
        <v>1294</v>
      </c>
      <c r="BO14" s="171"/>
      <c r="BP14" s="171"/>
      <c r="BQ14" s="171"/>
      <c r="BR14" s="171"/>
      <c r="BS14" s="171">
        <v>1210</v>
      </c>
      <c r="BT14" s="171"/>
      <c r="BU14" s="171"/>
      <c r="BV14" s="171"/>
      <c r="BW14" s="171"/>
      <c r="BX14" s="171"/>
      <c r="BY14" s="171"/>
      <c r="BZ14" s="171"/>
      <c r="CA14" s="171"/>
      <c r="CB14" s="171"/>
      <c r="CC14" s="171"/>
      <c r="CD14" s="171"/>
      <c r="CE14" s="174">
        <v>1210</v>
      </c>
    </row>
    <row r="15" spans="1:83" ht="46.5" x14ac:dyDescent="0.35">
      <c r="A15" s="175" t="s">
        <v>261</v>
      </c>
      <c r="B15" s="173" t="s">
        <v>390</v>
      </c>
      <c r="C15" s="173" t="s">
        <v>149</v>
      </c>
      <c r="D15" s="173" t="s">
        <v>188</v>
      </c>
      <c r="E15" s="173" t="s">
        <v>258</v>
      </c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73" t="s">
        <v>153</v>
      </c>
      <c r="U15" s="168"/>
      <c r="V15" s="169"/>
      <c r="W15" s="169"/>
      <c r="X15" s="169"/>
      <c r="Y15" s="169"/>
      <c r="Z15" s="167"/>
      <c r="AA15" s="171">
        <v>52</v>
      </c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4">
        <v>52</v>
      </c>
      <c r="AS15" s="171"/>
      <c r="AT15" s="171"/>
      <c r="AU15" s="171"/>
      <c r="AV15" s="171"/>
      <c r="AW15" s="171">
        <v>52</v>
      </c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4">
        <v>52</v>
      </c>
      <c r="BO15" s="171"/>
      <c r="BP15" s="171"/>
      <c r="BQ15" s="171"/>
      <c r="BR15" s="171"/>
      <c r="BS15" s="171">
        <v>52</v>
      </c>
      <c r="BT15" s="171"/>
      <c r="BU15" s="171"/>
      <c r="BV15" s="171"/>
      <c r="BW15" s="171"/>
      <c r="BX15" s="171"/>
      <c r="BY15" s="171"/>
      <c r="BZ15" s="171"/>
      <c r="CA15" s="171"/>
      <c r="CB15" s="171"/>
      <c r="CC15" s="171"/>
      <c r="CD15" s="171"/>
      <c r="CE15" s="174">
        <v>52</v>
      </c>
    </row>
    <row r="16" spans="1:83" ht="46.5" x14ac:dyDescent="0.35">
      <c r="A16" s="149" t="s">
        <v>262</v>
      </c>
      <c r="B16" s="150" t="s">
        <v>390</v>
      </c>
      <c r="C16" s="150" t="s">
        <v>149</v>
      </c>
      <c r="D16" s="150" t="s">
        <v>188</v>
      </c>
      <c r="E16" s="150" t="s">
        <v>263</v>
      </c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50"/>
      <c r="U16" s="168"/>
      <c r="V16" s="169"/>
      <c r="W16" s="169"/>
      <c r="X16" s="169"/>
      <c r="Y16" s="169"/>
      <c r="Z16" s="167"/>
      <c r="AA16" s="171">
        <v>35</v>
      </c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51">
        <v>35</v>
      </c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51"/>
      <c r="BO16" s="171"/>
      <c r="BP16" s="171"/>
      <c r="BQ16" s="171"/>
      <c r="BR16" s="171"/>
      <c r="BS16" s="171"/>
      <c r="BT16" s="171"/>
      <c r="BU16" s="171"/>
      <c r="BV16" s="171"/>
      <c r="BW16" s="171"/>
      <c r="BX16" s="171"/>
      <c r="BY16" s="171"/>
      <c r="BZ16" s="171"/>
      <c r="CA16" s="171"/>
      <c r="CB16" s="171"/>
      <c r="CC16" s="171"/>
      <c r="CD16" s="171"/>
      <c r="CE16" s="151"/>
    </row>
    <row r="17" spans="1:83" ht="77.5" x14ac:dyDescent="0.35">
      <c r="A17" s="175" t="s">
        <v>264</v>
      </c>
      <c r="B17" s="173" t="s">
        <v>390</v>
      </c>
      <c r="C17" s="173" t="s">
        <v>149</v>
      </c>
      <c r="D17" s="173" t="s">
        <v>188</v>
      </c>
      <c r="E17" s="173" t="s">
        <v>263</v>
      </c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73" t="s">
        <v>151</v>
      </c>
      <c r="U17" s="168"/>
      <c r="V17" s="169"/>
      <c r="W17" s="169"/>
      <c r="X17" s="169"/>
      <c r="Y17" s="169"/>
      <c r="Z17" s="167"/>
      <c r="AA17" s="171">
        <v>35</v>
      </c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4">
        <v>35</v>
      </c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71"/>
      <c r="BJ17" s="171"/>
      <c r="BK17" s="171"/>
      <c r="BL17" s="171"/>
      <c r="BM17" s="171"/>
      <c r="BN17" s="174"/>
      <c r="BO17" s="171"/>
      <c r="BP17" s="171"/>
      <c r="BQ17" s="171"/>
      <c r="BR17" s="171"/>
      <c r="BS17" s="171"/>
      <c r="BT17" s="171"/>
      <c r="BU17" s="171"/>
      <c r="BV17" s="171"/>
      <c r="BW17" s="171"/>
      <c r="BX17" s="171"/>
      <c r="BY17" s="171"/>
      <c r="BZ17" s="171"/>
      <c r="CA17" s="171"/>
      <c r="CB17" s="171"/>
      <c r="CC17" s="171"/>
      <c r="CD17" s="171"/>
      <c r="CE17" s="174"/>
    </row>
    <row r="18" spans="1:83" ht="62" x14ac:dyDescent="0.35">
      <c r="A18" s="149" t="s">
        <v>265</v>
      </c>
      <c r="B18" s="150" t="s">
        <v>390</v>
      </c>
      <c r="C18" s="150" t="s">
        <v>149</v>
      </c>
      <c r="D18" s="150" t="s">
        <v>188</v>
      </c>
      <c r="E18" s="150" t="s">
        <v>266</v>
      </c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50"/>
      <c r="U18" s="168"/>
      <c r="V18" s="169"/>
      <c r="W18" s="169"/>
      <c r="X18" s="169"/>
      <c r="Y18" s="169"/>
      <c r="Z18" s="167"/>
      <c r="AA18" s="171">
        <v>50</v>
      </c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51">
        <v>50</v>
      </c>
      <c r="AS18" s="171"/>
      <c r="AT18" s="171"/>
      <c r="AU18" s="171"/>
      <c r="AV18" s="171"/>
      <c r="AW18" s="171"/>
      <c r="AX18" s="171"/>
      <c r="AY18" s="171"/>
      <c r="AZ18" s="171"/>
      <c r="BA18" s="171"/>
      <c r="BB18" s="171"/>
      <c r="BC18" s="171"/>
      <c r="BD18" s="171"/>
      <c r="BE18" s="171"/>
      <c r="BF18" s="171"/>
      <c r="BG18" s="171"/>
      <c r="BH18" s="171"/>
      <c r="BI18" s="171"/>
      <c r="BJ18" s="171"/>
      <c r="BK18" s="171"/>
      <c r="BL18" s="171"/>
      <c r="BM18" s="171"/>
      <c r="BN18" s="151"/>
      <c r="BO18" s="171"/>
      <c r="BP18" s="171"/>
      <c r="BQ18" s="171"/>
      <c r="BR18" s="171"/>
      <c r="BS18" s="171">
        <v>50</v>
      </c>
      <c r="BT18" s="171"/>
      <c r="BU18" s="171"/>
      <c r="BV18" s="171"/>
      <c r="BW18" s="171"/>
      <c r="BX18" s="171"/>
      <c r="BY18" s="171"/>
      <c r="BZ18" s="171"/>
      <c r="CA18" s="171"/>
      <c r="CB18" s="171"/>
      <c r="CC18" s="171"/>
      <c r="CD18" s="171"/>
      <c r="CE18" s="151">
        <v>50</v>
      </c>
    </row>
    <row r="19" spans="1:83" ht="93" x14ac:dyDescent="0.35">
      <c r="A19" s="175" t="s">
        <v>267</v>
      </c>
      <c r="B19" s="173" t="s">
        <v>390</v>
      </c>
      <c r="C19" s="173" t="s">
        <v>149</v>
      </c>
      <c r="D19" s="173" t="s">
        <v>188</v>
      </c>
      <c r="E19" s="173" t="s">
        <v>266</v>
      </c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73" t="s">
        <v>151</v>
      </c>
      <c r="U19" s="168"/>
      <c r="V19" s="169"/>
      <c r="W19" s="169"/>
      <c r="X19" s="169"/>
      <c r="Y19" s="169"/>
      <c r="Z19" s="167"/>
      <c r="AA19" s="171">
        <v>50</v>
      </c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4">
        <v>50</v>
      </c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4"/>
      <c r="BO19" s="171"/>
      <c r="BP19" s="171"/>
      <c r="BQ19" s="171"/>
      <c r="BR19" s="171"/>
      <c r="BS19" s="171">
        <v>50</v>
      </c>
      <c r="BT19" s="171"/>
      <c r="BU19" s="171"/>
      <c r="BV19" s="171"/>
      <c r="BW19" s="171"/>
      <c r="BX19" s="171"/>
      <c r="BY19" s="171"/>
      <c r="BZ19" s="171"/>
      <c r="CA19" s="171"/>
      <c r="CB19" s="171"/>
      <c r="CC19" s="171"/>
      <c r="CD19" s="171"/>
      <c r="CE19" s="174">
        <v>50</v>
      </c>
    </row>
    <row r="20" spans="1:83" ht="31" x14ac:dyDescent="0.35">
      <c r="A20" s="149" t="s">
        <v>272</v>
      </c>
      <c r="B20" s="150" t="s">
        <v>390</v>
      </c>
      <c r="C20" s="150" t="s">
        <v>149</v>
      </c>
      <c r="D20" s="150" t="s">
        <v>188</v>
      </c>
      <c r="E20" s="150" t="s">
        <v>273</v>
      </c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50"/>
      <c r="U20" s="168"/>
      <c r="V20" s="169"/>
      <c r="W20" s="169"/>
      <c r="X20" s="169"/>
      <c r="Y20" s="169"/>
      <c r="Z20" s="167"/>
      <c r="AA20" s="171">
        <v>1630.1</v>
      </c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51">
        <v>1630.1</v>
      </c>
      <c r="AS20" s="171"/>
      <c r="AT20" s="171"/>
      <c r="AU20" s="171"/>
      <c r="AV20" s="171"/>
      <c r="AW20" s="171">
        <v>1692.6</v>
      </c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51">
        <v>1692.6</v>
      </c>
      <c r="BO20" s="171"/>
      <c r="BP20" s="171"/>
      <c r="BQ20" s="171"/>
      <c r="BR20" s="171"/>
      <c r="BS20" s="171">
        <v>1692.6</v>
      </c>
      <c r="BT20" s="171"/>
      <c r="BU20" s="171"/>
      <c r="BV20" s="171"/>
      <c r="BW20" s="171"/>
      <c r="BX20" s="171"/>
      <c r="BY20" s="171"/>
      <c r="BZ20" s="171"/>
      <c r="CA20" s="171"/>
      <c r="CB20" s="171"/>
      <c r="CC20" s="171"/>
      <c r="CD20" s="171"/>
      <c r="CE20" s="151">
        <v>1692.6</v>
      </c>
    </row>
    <row r="21" spans="1:83" ht="124" x14ac:dyDescent="0.35">
      <c r="A21" s="175" t="s">
        <v>274</v>
      </c>
      <c r="B21" s="173" t="s">
        <v>390</v>
      </c>
      <c r="C21" s="173" t="s">
        <v>149</v>
      </c>
      <c r="D21" s="173" t="s">
        <v>188</v>
      </c>
      <c r="E21" s="173" t="s">
        <v>273</v>
      </c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73" t="s">
        <v>147</v>
      </c>
      <c r="U21" s="168"/>
      <c r="V21" s="169"/>
      <c r="W21" s="169"/>
      <c r="X21" s="169"/>
      <c r="Y21" s="169"/>
      <c r="Z21" s="167"/>
      <c r="AA21" s="171">
        <v>1630.1</v>
      </c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4">
        <v>1630.1</v>
      </c>
      <c r="AS21" s="171"/>
      <c r="AT21" s="171"/>
      <c r="AU21" s="171"/>
      <c r="AV21" s="171"/>
      <c r="AW21" s="171">
        <v>1692.6</v>
      </c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  <c r="BI21" s="171"/>
      <c r="BJ21" s="171"/>
      <c r="BK21" s="171"/>
      <c r="BL21" s="171"/>
      <c r="BM21" s="171"/>
      <c r="BN21" s="174">
        <v>1692.6</v>
      </c>
      <c r="BO21" s="171"/>
      <c r="BP21" s="171"/>
      <c r="BQ21" s="171"/>
      <c r="BR21" s="171"/>
      <c r="BS21" s="171">
        <v>1692.6</v>
      </c>
      <c r="BT21" s="171"/>
      <c r="BU21" s="171"/>
      <c r="BV21" s="171"/>
      <c r="BW21" s="171"/>
      <c r="BX21" s="171"/>
      <c r="BY21" s="171"/>
      <c r="BZ21" s="171"/>
      <c r="CA21" s="171"/>
      <c r="CB21" s="171"/>
      <c r="CC21" s="171"/>
      <c r="CD21" s="171"/>
      <c r="CE21" s="174">
        <v>1692.6</v>
      </c>
    </row>
    <row r="22" spans="1:83" ht="124" x14ac:dyDescent="0.35">
      <c r="A22" s="152" t="s">
        <v>275</v>
      </c>
      <c r="B22" s="150" t="s">
        <v>390</v>
      </c>
      <c r="C22" s="150" t="s">
        <v>149</v>
      </c>
      <c r="D22" s="150" t="s">
        <v>188</v>
      </c>
      <c r="E22" s="150" t="s">
        <v>276</v>
      </c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50"/>
      <c r="U22" s="168"/>
      <c r="V22" s="169"/>
      <c r="W22" s="169"/>
      <c r="X22" s="169"/>
      <c r="Y22" s="169"/>
      <c r="Z22" s="167"/>
      <c r="AA22" s="171">
        <v>497.9</v>
      </c>
      <c r="AB22" s="171"/>
      <c r="AC22" s="171"/>
      <c r="AD22" s="171"/>
      <c r="AE22" s="171"/>
      <c r="AF22" s="171"/>
      <c r="AG22" s="171"/>
      <c r="AH22" s="171">
        <v>497.9</v>
      </c>
      <c r="AI22" s="171">
        <v>497.9</v>
      </c>
      <c r="AJ22" s="171"/>
      <c r="AK22" s="171"/>
      <c r="AL22" s="171"/>
      <c r="AM22" s="171"/>
      <c r="AN22" s="171"/>
      <c r="AO22" s="171"/>
      <c r="AP22" s="171"/>
      <c r="AQ22" s="171"/>
      <c r="AR22" s="151">
        <v>497.9</v>
      </c>
      <c r="AS22" s="171"/>
      <c r="AT22" s="171"/>
      <c r="AU22" s="171"/>
      <c r="AV22" s="171"/>
      <c r="AW22" s="171">
        <v>497.9</v>
      </c>
      <c r="AX22" s="171"/>
      <c r="AY22" s="171"/>
      <c r="AZ22" s="171"/>
      <c r="BA22" s="171"/>
      <c r="BB22" s="171"/>
      <c r="BC22" s="171"/>
      <c r="BD22" s="171">
        <v>497.9</v>
      </c>
      <c r="BE22" s="171">
        <v>497.9</v>
      </c>
      <c r="BF22" s="171"/>
      <c r="BG22" s="171"/>
      <c r="BH22" s="171"/>
      <c r="BI22" s="171"/>
      <c r="BJ22" s="171"/>
      <c r="BK22" s="171"/>
      <c r="BL22" s="171"/>
      <c r="BM22" s="171"/>
      <c r="BN22" s="151">
        <v>497.9</v>
      </c>
      <c r="BO22" s="171"/>
      <c r="BP22" s="171"/>
      <c r="BQ22" s="171"/>
      <c r="BR22" s="171"/>
      <c r="BS22" s="171">
        <v>497.9</v>
      </c>
      <c r="BT22" s="171"/>
      <c r="BU22" s="171"/>
      <c r="BV22" s="171"/>
      <c r="BW22" s="171">
        <v>497.9</v>
      </c>
      <c r="BX22" s="171"/>
      <c r="BY22" s="171"/>
      <c r="BZ22" s="171"/>
      <c r="CA22" s="171"/>
      <c r="CB22" s="171"/>
      <c r="CC22" s="171"/>
      <c r="CD22" s="171"/>
      <c r="CE22" s="151">
        <v>497.9</v>
      </c>
    </row>
    <row r="23" spans="1:83" ht="155" x14ac:dyDescent="0.35">
      <c r="A23" s="172" t="s">
        <v>277</v>
      </c>
      <c r="B23" s="173" t="s">
        <v>390</v>
      </c>
      <c r="C23" s="173" t="s">
        <v>149</v>
      </c>
      <c r="D23" s="173" t="s">
        <v>188</v>
      </c>
      <c r="E23" s="173" t="s">
        <v>276</v>
      </c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73" t="s">
        <v>278</v>
      </c>
      <c r="U23" s="168"/>
      <c r="V23" s="169"/>
      <c r="W23" s="169"/>
      <c r="X23" s="169"/>
      <c r="Y23" s="169"/>
      <c r="Z23" s="167"/>
      <c r="AA23" s="171">
        <v>497.9</v>
      </c>
      <c r="AB23" s="171"/>
      <c r="AC23" s="171"/>
      <c r="AD23" s="171"/>
      <c r="AE23" s="171"/>
      <c r="AF23" s="171"/>
      <c r="AG23" s="171"/>
      <c r="AH23" s="171">
        <v>497.9</v>
      </c>
      <c r="AI23" s="171">
        <v>497.9</v>
      </c>
      <c r="AJ23" s="171"/>
      <c r="AK23" s="171"/>
      <c r="AL23" s="171"/>
      <c r="AM23" s="171"/>
      <c r="AN23" s="171"/>
      <c r="AO23" s="171"/>
      <c r="AP23" s="171"/>
      <c r="AQ23" s="171"/>
      <c r="AR23" s="174">
        <v>497.9</v>
      </c>
      <c r="AS23" s="171"/>
      <c r="AT23" s="171"/>
      <c r="AU23" s="171"/>
      <c r="AV23" s="171"/>
      <c r="AW23" s="171">
        <v>497.9</v>
      </c>
      <c r="AX23" s="171"/>
      <c r="AY23" s="171"/>
      <c r="AZ23" s="171"/>
      <c r="BA23" s="171"/>
      <c r="BB23" s="171"/>
      <c r="BC23" s="171"/>
      <c r="BD23" s="171">
        <v>497.9</v>
      </c>
      <c r="BE23" s="171">
        <v>497.9</v>
      </c>
      <c r="BF23" s="171"/>
      <c r="BG23" s="171"/>
      <c r="BH23" s="171"/>
      <c r="BI23" s="171"/>
      <c r="BJ23" s="171"/>
      <c r="BK23" s="171"/>
      <c r="BL23" s="171"/>
      <c r="BM23" s="171"/>
      <c r="BN23" s="174">
        <v>497.9</v>
      </c>
      <c r="BO23" s="171"/>
      <c r="BP23" s="171"/>
      <c r="BQ23" s="171"/>
      <c r="BR23" s="171"/>
      <c r="BS23" s="171">
        <v>497.9</v>
      </c>
      <c r="BT23" s="171"/>
      <c r="BU23" s="171"/>
      <c r="BV23" s="171"/>
      <c r="BW23" s="171">
        <v>497.9</v>
      </c>
      <c r="BX23" s="171"/>
      <c r="BY23" s="171"/>
      <c r="BZ23" s="171"/>
      <c r="CA23" s="171"/>
      <c r="CB23" s="171"/>
      <c r="CC23" s="171"/>
      <c r="CD23" s="171"/>
      <c r="CE23" s="174">
        <v>497.9</v>
      </c>
    </row>
    <row r="24" spans="1:83" ht="124" x14ac:dyDescent="0.35">
      <c r="A24" s="152" t="s">
        <v>279</v>
      </c>
      <c r="B24" s="150" t="s">
        <v>390</v>
      </c>
      <c r="C24" s="150" t="s">
        <v>149</v>
      </c>
      <c r="D24" s="150" t="s">
        <v>188</v>
      </c>
      <c r="E24" s="150" t="s">
        <v>280</v>
      </c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50"/>
      <c r="U24" s="168"/>
      <c r="V24" s="169"/>
      <c r="W24" s="169"/>
      <c r="X24" s="169"/>
      <c r="Y24" s="169"/>
      <c r="Z24" s="167"/>
      <c r="AA24" s="171">
        <v>141.4</v>
      </c>
      <c r="AB24" s="171"/>
      <c r="AC24" s="171"/>
      <c r="AD24" s="171"/>
      <c r="AE24" s="171"/>
      <c r="AF24" s="171"/>
      <c r="AG24" s="171"/>
      <c r="AH24" s="171">
        <v>141.4</v>
      </c>
      <c r="AI24" s="171">
        <v>141.4</v>
      </c>
      <c r="AJ24" s="171"/>
      <c r="AK24" s="171"/>
      <c r="AL24" s="171"/>
      <c r="AM24" s="171"/>
      <c r="AN24" s="171"/>
      <c r="AO24" s="171"/>
      <c r="AP24" s="171"/>
      <c r="AQ24" s="171"/>
      <c r="AR24" s="151">
        <v>141.4</v>
      </c>
      <c r="AS24" s="171"/>
      <c r="AT24" s="171"/>
      <c r="AU24" s="171"/>
      <c r="AV24" s="171"/>
      <c r="AW24" s="171">
        <v>141.4</v>
      </c>
      <c r="AX24" s="171"/>
      <c r="AY24" s="171"/>
      <c r="AZ24" s="171"/>
      <c r="BA24" s="171"/>
      <c r="BB24" s="171"/>
      <c r="BC24" s="171"/>
      <c r="BD24" s="171">
        <v>141.4</v>
      </c>
      <c r="BE24" s="171">
        <v>141.4</v>
      </c>
      <c r="BF24" s="171"/>
      <c r="BG24" s="171"/>
      <c r="BH24" s="171"/>
      <c r="BI24" s="171"/>
      <c r="BJ24" s="171"/>
      <c r="BK24" s="171"/>
      <c r="BL24" s="171"/>
      <c r="BM24" s="171"/>
      <c r="BN24" s="151">
        <v>141.4</v>
      </c>
      <c r="BO24" s="171"/>
      <c r="BP24" s="171"/>
      <c r="BQ24" s="171"/>
      <c r="BR24" s="171"/>
      <c r="BS24" s="171">
        <v>141.4</v>
      </c>
      <c r="BT24" s="171"/>
      <c r="BU24" s="171"/>
      <c r="BV24" s="171"/>
      <c r="BW24" s="171">
        <v>141.4</v>
      </c>
      <c r="BX24" s="171"/>
      <c r="BY24" s="171"/>
      <c r="BZ24" s="171"/>
      <c r="CA24" s="171"/>
      <c r="CB24" s="171"/>
      <c r="CC24" s="171"/>
      <c r="CD24" s="171"/>
      <c r="CE24" s="151">
        <v>141.4</v>
      </c>
    </row>
    <row r="25" spans="1:83" ht="139.5" x14ac:dyDescent="0.35">
      <c r="A25" s="172" t="s">
        <v>281</v>
      </c>
      <c r="B25" s="173" t="s">
        <v>390</v>
      </c>
      <c r="C25" s="173" t="s">
        <v>149</v>
      </c>
      <c r="D25" s="173" t="s">
        <v>188</v>
      </c>
      <c r="E25" s="173" t="s">
        <v>280</v>
      </c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73" t="s">
        <v>278</v>
      </c>
      <c r="U25" s="168"/>
      <c r="V25" s="169"/>
      <c r="W25" s="169"/>
      <c r="X25" s="169"/>
      <c r="Y25" s="169"/>
      <c r="Z25" s="167"/>
      <c r="AA25" s="171">
        <v>141.4</v>
      </c>
      <c r="AB25" s="171"/>
      <c r="AC25" s="171"/>
      <c r="AD25" s="171"/>
      <c r="AE25" s="171"/>
      <c r="AF25" s="171"/>
      <c r="AG25" s="171"/>
      <c r="AH25" s="171">
        <v>141.4</v>
      </c>
      <c r="AI25" s="171">
        <v>141.4</v>
      </c>
      <c r="AJ25" s="171"/>
      <c r="AK25" s="171"/>
      <c r="AL25" s="171"/>
      <c r="AM25" s="171"/>
      <c r="AN25" s="171"/>
      <c r="AO25" s="171"/>
      <c r="AP25" s="171"/>
      <c r="AQ25" s="171"/>
      <c r="AR25" s="174">
        <v>141.4</v>
      </c>
      <c r="AS25" s="171"/>
      <c r="AT25" s="171"/>
      <c r="AU25" s="171"/>
      <c r="AV25" s="171"/>
      <c r="AW25" s="171">
        <v>141.4</v>
      </c>
      <c r="AX25" s="171"/>
      <c r="AY25" s="171"/>
      <c r="AZ25" s="171"/>
      <c r="BA25" s="171"/>
      <c r="BB25" s="171"/>
      <c r="BC25" s="171"/>
      <c r="BD25" s="171">
        <v>141.4</v>
      </c>
      <c r="BE25" s="171">
        <v>141.4</v>
      </c>
      <c r="BF25" s="171"/>
      <c r="BG25" s="171"/>
      <c r="BH25" s="171"/>
      <c r="BI25" s="171"/>
      <c r="BJ25" s="171"/>
      <c r="BK25" s="171"/>
      <c r="BL25" s="171"/>
      <c r="BM25" s="171"/>
      <c r="BN25" s="174">
        <v>141.4</v>
      </c>
      <c r="BO25" s="171"/>
      <c r="BP25" s="171"/>
      <c r="BQ25" s="171"/>
      <c r="BR25" s="171"/>
      <c r="BS25" s="171">
        <v>141.4</v>
      </c>
      <c r="BT25" s="171"/>
      <c r="BU25" s="171"/>
      <c r="BV25" s="171"/>
      <c r="BW25" s="171">
        <v>141.4</v>
      </c>
      <c r="BX25" s="171"/>
      <c r="BY25" s="171"/>
      <c r="BZ25" s="171"/>
      <c r="CA25" s="171"/>
      <c r="CB25" s="171"/>
      <c r="CC25" s="171"/>
      <c r="CD25" s="171"/>
      <c r="CE25" s="174">
        <v>141.4</v>
      </c>
    </row>
    <row r="26" spans="1:83" ht="93" x14ac:dyDescent="0.35">
      <c r="A26" s="149" t="s">
        <v>292</v>
      </c>
      <c r="B26" s="150" t="s">
        <v>390</v>
      </c>
      <c r="C26" s="150" t="s">
        <v>149</v>
      </c>
      <c r="D26" s="150" t="s">
        <v>188</v>
      </c>
      <c r="E26" s="150" t="s">
        <v>293</v>
      </c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50"/>
      <c r="U26" s="168"/>
      <c r="V26" s="169"/>
      <c r="W26" s="169"/>
      <c r="X26" s="169"/>
      <c r="Y26" s="169"/>
      <c r="Z26" s="167"/>
      <c r="AA26" s="171">
        <v>159.30000000000001</v>
      </c>
      <c r="AB26" s="171"/>
      <c r="AC26" s="171"/>
      <c r="AD26" s="171"/>
      <c r="AE26" s="171"/>
      <c r="AF26" s="171"/>
      <c r="AG26" s="171"/>
      <c r="AH26" s="171">
        <v>159.30000000000001</v>
      </c>
      <c r="AI26" s="171">
        <v>159.30000000000001</v>
      </c>
      <c r="AJ26" s="171"/>
      <c r="AK26" s="171"/>
      <c r="AL26" s="171"/>
      <c r="AM26" s="171"/>
      <c r="AN26" s="171"/>
      <c r="AO26" s="171"/>
      <c r="AP26" s="171"/>
      <c r="AQ26" s="171"/>
      <c r="AR26" s="151">
        <v>159.30000000000001</v>
      </c>
      <c r="AS26" s="171"/>
      <c r="AT26" s="171"/>
      <c r="AU26" s="171"/>
      <c r="AV26" s="171"/>
      <c r="AW26" s="171">
        <v>159.30000000000001</v>
      </c>
      <c r="AX26" s="171"/>
      <c r="AY26" s="171"/>
      <c r="AZ26" s="171"/>
      <c r="BA26" s="171"/>
      <c r="BB26" s="171"/>
      <c r="BC26" s="171"/>
      <c r="BD26" s="171">
        <v>159.30000000000001</v>
      </c>
      <c r="BE26" s="171">
        <v>159.30000000000001</v>
      </c>
      <c r="BF26" s="171"/>
      <c r="BG26" s="171"/>
      <c r="BH26" s="171"/>
      <c r="BI26" s="171"/>
      <c r="BJ26" s="171"/>
      <c r="BK26" s="171"/>
      <c r="BL26" s="171"/>
      <c r="BM26" s="171"/>
      <c r="BN26" s="151">
        <v>159.30000000000001</v>
      </c>
      <c r="BO26" s="171"/>
      <c r="BP26" s="171"/>
      <c r="BQ26" s="171"/>
      <c r="BR26" s="171"/>
      <c r="BS26" s="171">
        <v>159.30000000000001</v>
      </c>
      <c r="BT26" s="171"/>
      <c r="BU26" s="171"/>
      <c r="BV26" s="171"/>
      <c r="BW26" s="171">
        <v>159.30000000000001</v>
      </c>
      <c r="BX26" s="171"/>
      <c r="BY26" s="171"/>
      <c r="BZ26" s="171"/>
      <c r="CA26" s="171"/>
      <c r="CB26" s="171"/>
      <c r="CC26" s="171"/>
      <c r="CD26" s="171"/>
      <c r="CE26" s="151">
        <v>159.30000000000001</v>
      </c>
    </row>
    <row r="27" spans="1:83" ht="108.5" x14ac:dyDescent="0.35">
      <c r="A27" s="175" t="s">
        <v>294</v>
      </c>
      <c r="B27" s="173" t="s">
        <v>390</v>
      </c>
      <c r="C27" s="173" t="s">
        <v>149</v>
      </c>
      <c r="D27" s="173" t="s">
        <v>188</v>
      </c>
      <c r="E27" s="173" t="s">
        <v>293</v>
      </c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73" t="s">
        <v>278</v>
      </c>
      <c r="U27" s="168"/>
      <c r="V27" s="169"/>
      <c r="W27" s="169"/>
      <c r="X27" s="169"/>
      <c r="Y27" s="169"/>
      <c r="Z27" s="167"/>
      <c r="AA27" s="171">
        <v>159.30000000000001</v>
      </c>
      <c r="AB27" s="171"/>
      <c r="AC27" s="171"/>
      <c r="AD27" s="171"/>
      <c r="AE27" s="171"/>
      <c r="AF27" s="171"/>
      <c r="AG27" s="171"/>
      <c r="AH27" s="171">
        <v>159.30000000000001</v>
      </c>
      <c r="AI27" s="171">
        <v>159.30000000000001</v>
      </c>
      <c r="AJ27" s="171"/>
      <c r="AK27" s="171"/>
      <c r="AL27" s="171"/>
      <c r="AM27" s="171"/>
      <c r="AN27" s="171"/>
      <c r="AO27" s="171"/>
      <c r="AP27" s="171"/>
      <c r="AQ27" s="171"/>
      <c r="AR27" s="174">
        <v>159.30000000000001</v>
      </c>
      <c r="AS27" s="171"/>
      <c r="AT27" s="171"/>
      <c r="AU27" s="171"/>
      <c r="AV27" s="171"/>
      <c r="AW27" s="171">
        <v>159.30000000000001</v>
      </c>
      <c r="AX27" s="171"/>
      <c r="AY27" s="171"/>
      <c r="AZ27" s="171"/>
      <c r="BA27" s="171"/>
      <c r="BB27" s="171"/>
      <c r="BC27" s="171"/>
      <c r="BD27" s="171">
        <v>159.30000000000001</v>
      </c>
      <c r="BE27" s="171">
        <v>159.30000000000001</v>
      </c>
      <c r="BF27" s="171"/>
      <c r="BG27" s="171"/>
      <c r="BH27" s="171"/>
      <c r="BI27" s="171"/>
      <c r="BJ27" s="171"/>
      <c r="BK27" s="171"/>
      <c r="BL27" s="171"/>
      <c r="BM27" s="171"/>
      <c r="BN27" s="174">
        <v>159.30000000000001</v>
      </c>
      <c r="BO27" s="171"/>
      <c r="BP27" s="171"/>
      <c r="BQ27" s="171"/>
      <c r="BR27" s="171"/>
      <c r="BS27" s="171">
        <v>159.30000000000001</v>
      </c>
      <c r="BT27" s="171"/>
      <c r="BU27" s="171"/>
      <c r="BV27" s="171"/>
      <c r="BW27" s="171">
        <v>159.30000000000001</v>
      </c>
      <c r="BX27" s="171"/>
      <c r="BY27" s="171"/>
      <c r="BZ27" s="171"/>
      <c r="CA27" s="171"/>
      <c r="CB27" s="171"/>
      <c r="CC27" s="171"/>
      <c r="CD27" s="171"/>
      <c r="CE27" s="174">
        <v>159.30000000000001</v>
      </c>
    </row>
    <row r="28" spans="1:83" ht="108.5" x14ac:dyDescent="0.35">
      <c r="A28" s="149" t="s">
        <v>295</v>
      </c>
      <c r="B28" s="150" t="s">
        <v>390</v>
      </c>
      <c r="C28" s="150" t="s">
        <v>149</v>
      </c>
      <c r="D28" s="150" t="s">
        <v>188</v>
      </c>
      <c r="E28" s="150" t="s">
        <v>296</v>
      </c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50"/>
      <c r="U28" s="168"/>
      <c r="V28" s="169"/>
      <c r="W28" s="169"/>
      <c r="X28" s="169"/>
      <c r="Y28" s="169"/>
      <c r="Z28" s="167"/>
      <c r="AA28" s="171">
        <v>382.7</v>
      </c>
      <c r="AB28" s="171"/>
      <c r="AC28" s="171"/>
      <c r="AD28" s="171"/>
      <c r="AE28" s="171"/>
      <c r="AF28" s="171"/>
      <c r="AG28" s="171"/>
      <c r="AH28" s="171">
        <v>382.7</v>
      </c>
      <c r="AI28" s="171">
        <v>382.7</v>
      </c>
      <c r="AJ28" s="171"/>
      <c r="AK28" s="171"/>
      <c r="AL28" s="171"/>
      <c r="AM28" s="171"/>
      <c r="AN28" s="171"/>
      <c r="AO28" s="171"/>
      <c r="AP28" s="171"/>
      <c r="AQ28" s="171"/>
      <c r="AR28" s="151">
        <v>382.7</v>
      </c>
      <c r="AS28" s="171"/>
      <c r="AT28" s="171"/>
      <c r="AU28" s="171"/>
      <c r="AV28" s="171"/>
      <c r="AW28" s="171">
        <v>382.7</v>
      </c>
      <c r="AX28" s="171"/>
      <c r="AY28" s="171"/>
      <c r="AZ28" s="171"/>
      <c r="BA28" s="171"/>
      <c r="BB28" s="171"/>
      <c r="BC28" s="171"/>
      <c r="BD28" s="171">
        <v>382.7</v>
      </c>
      <c r="BE28" s="171">
        <v>382.7</v>
      </c>
      <c r="BF28" s="171"/>
      <c r="BG28" s="171"/>
      <c r="BH28" s="171"/>
      <c r="BI28" s="171"/>
      <c r="BJ28" s="171"/>
      <c r="BK28" s="171"/>
      <c r="BL28" s="171"/>
      <c r="BM28" s="171"/>
      <c r="BN28" s="151">
        <v>382.7</v>
      </c>
      <c r="BO28" s="171"/>
      <c r="BP28" s="171"/>
      <c r="BQ28" s="171"/>
      <c r="BR28" s="171"/>
      <c r="BS28" s="171">
        <v>382.7</v>
      </c>
      <c r="BT28" s="171"/>
      <c r="BU28" s="171"/>
      <c r="BV28" s="171"/>
      <c r="BW28" s="171">
        <v>382.7</v>
      </c>
      <c r="BX28" s="171"/>
      <c r="BY28" s="171"/>
      <c r="BZ28" s="171"/>
      <c r="CA28" s="171"/>
      <c r="CB28" s="171"/>
      <c r="CC28" s="171"/>
      <c r="CD28" s="171"/>
      <c r="CE28" s="151">
        <v>382.7</v>
      </c>
    </row>
    <row r="29" spans="1:83" ht="124" x14ac:dyDescent="0.35">
      <c r="A29" s="175" t="s">
        <v>297</v>
      </c>
      <c r="B29" s="173" t="s">
        <v>390</v>
      </c>
      <c r="C29" s="173" t="s">
        <v>149</v>
      </c>
      <c r="D29" s="173" t="s">
        <v>188</v>
      </c>
      <c r="E29" s="173" t="s">
        <v>296</v>
      </c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73" t="s">
        <v>278</v>
      </c>
      <c r="U29" s="168"/>
      <c r="V29" s="169"/>
      <c r="W29" s="169"/>
      <c r="X29" s="169"/>
      <c r="Y29" s="169"/>
      <c r="Z29" s="167"/>
      <c r="AA29" s="171">
        <v>382.7</v>
      </c>
      <c r="AB29" s="171"/>
      <c r="AC29" s="171"/>
      <c r="AD29" s="171"/>
      <c r="AE29" s="171"/>
      <c r="AF29" s="171"/>
      <c r="AG29" s="171"/>
      <c r="AH29" s="171">
        <v>382.7</v>
      </c>
      <c r="AI29" s="171">
        <v>382.7</v>
      </c>
      <c r="AJ29" s="171"/>
      <c r="AK29" s="171"/>
      <c r="AL29" s="171"/>
      <c r="AM29" s="171"/>
      <c r="AN29" s="171"/>
      <c r="AO29" s="171"/>
      <c r="AP29" s="171"/>
      <c r="AQ29" s="171"/>
      <c r="AR29" s="174">
        <v>382.7</v>
      </c>
      <c r="AS29" s="171"/>
      <c r="AT29" s="171"/>
      <c r="AU29" s="171"/>
      <c r="AV29" s="171"/>
      <c r="AW29" s="171">
        <v>382.7</v>
      </c>
      <c r="AX29" s="171"/>
      <c r="AY29" s="171"/>
      <c r="AZ29" s="171"/>
      <c r="BA29" s="171"/>
      <c r="BB29" s="171"/>
      <c r="BC29" s="171"/>
      <c r="BD29" s="171">
        <v>382.7</v>
      </c>
      <c r="BE29" s="171">
        <v>382.7</v>
      </c>
      <c r="BF29" s="171"/>
      <c r="BG29" s="171"/>
      <c r="BH29" s="171"/>
      <c r="BI29" s="171"/>
      <c r="BJ29" s="171"/>
      <c r="BK29" s="171"/>
      <c r="BL29" s="171"/>
      <c r="BM29" s="171"/>
      <c r="BN29" s="174">
        <v>382.7</v>
      </c>
      <c r="BO29" s="171"/>
      <c r="BP29" s="171"/>
      <c r="BQ29" s="171"/>
      <c r="BR29" s="171"/>
      <c r="BS29" s="171">
        <v>382.7</v>
      </c>
      <c r="BT29" s="171"/>
      <c r="BU29" s="171"/>
      <c r="BV29" s="171"/>
      <c r="BW29" s="171">
        <v>382.7</v>
      </c>
      <c r="BX29" s="171"/>
      <c r="BY29" s="171"/>
      <c r="BZ29" s="171"/>
      <c r="CA29" s="171"/>
      <c r="CB29" s="171"/>
      <c r="CC29" s="171"/>
      <c r="CD29" s="171"/>
      <c r="CE29" s="174">
        <v>382.7</v>
      </c>
    </row>
    <row r="30" spans="1:83" ht="46.5" x14ac:dyDescent="0.35">
      <c r="A30" s="149" t="s">
        <v>157</v>
      </c>
      <c r="B30" s="150" t="s">
        <v>390</v>
      </c>
      <c r="C30" s="150" t="s">
        <v>149</v>
      </c>
      <c r="D30" s="150" t="s">
        <v>188</v>
      </c>
      <c r="E30" s="150" t="s">
        <v>298</v>
      </c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50"/>
      <c r="U30" s="168"/>
      <c r="V30" s="169"/>
      <c r="W30" s="169"/>
      <c r="X30" s="169"/>
      <c r="Y30" s="169"/>
      <c r="Z30" s="167"/>
      <c r="AA30" s="171"/>
      <c r="AB30" s="171"/>
      <c r="AC30" s="171"/>
      <c r="AD30" s="171"/>
      <c r="AE30" s="171"/>
      <c r="AF30" s="171">
        <v>1600</v>
      </c>
      <c r="AG30" s="171"/>
      <c r="AH30" s="171"/>
      <c r="AI30" s="171"/>
      <c r="AJ30" s="171"/>
      <c r="AK30" s="171"/>
      <c r="AL30" s="171">
        <v>1600</v>
      </c>
      <c r="AM30" s="171"/>
      <c r="AN30" s="171"/>
      <c r="AO30" s="171">
        <v>1600</v>
      </c>
      <c r="AP30" s="171"/>
      <c r="AQ30" s="171"/>
      <c r="AR30" s="151">
        <v>1600</v>
      </c>
      <c r="AS30" s="171"/>
      <c r="AT30" s="171"/>
      <c r="AU30" s="171">
        <v>1600</v>
      </c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  <c r="BI30" s="171"/>
      <c r="BJ30" s="171"/>
      <c r="BK30" s="171"/>
      <c r="BL30" s="171"/>
      <c r="BM30" s="171"/>
      <c r="BN30" s="151"/>
      <c r="BO30" s="171"/>
      <c r="BP30" s="171"/>
      <c r="BQ30" s="171"/>
      <c r="BR30" s="171"/>
      <c r="BS30" s="171"/>
      <c r="BT30" s="171"/>
      <c r="BU30" s="171"/>
      <c r="BV30" s="171"/>
      <c r="BW30" s="171"/>
      <c r="BX30" s="171"/>
      <c r="BY30" s="171"/>
      <c r="BZ30" s="171"/>
      <c r="CA30" s="171"/>
      <c r="CB30" s="171"/>
      <c r="CC30" s="171"/>
      <c r="CD30" s="171"/>
      <c r="CE30" s="151"/>
    </row>
    <row r="31" spans="1:83" ht="77.5" x14ac:dyDescent="0.35">
      <c r="A31" s="175" t="s">
        <v>159</v>
      </c>
      <c r="B31" s="173" t="s">
        <v>390</v>
      </c>
      <c r="C31" s="173" t="s">
        <v>149</v>
      </c>
      <c r="D31" s="173" t="s">
        <v>188</v>
      </c>
      <c r="E31" s="173" t="s">
        <v>298</v>
      </c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73" t="s">
        <v>151</v>
      </c>
      <c r="U31" s="168"/>
      <c r="V31" s="169"/>
      <c r="W31" s="169"/>
      <c r="X31" s="169"/>
      <c r="Y31" s="169"/>
      <c r="Z31" s="167"/>
      <c r="AA31" s="171"/>
      <c r="AB31" s="171"/>
      <c r="AC31" s="171"/>
      <c r="AD31" s="171"/>
      <c r="AE31" s="171"/>
      <c r="AF31" s="171">
        <v>1600</v>
      </c>
      <c r="AG31" s="171"/>
      <c r="AH31" s="171"/>
      <c r="AI31" s="171"/>
      <c r="AJ31" s="171"/>
      <c r="AK31" s="171"/>
      <c r="AL31" s="171">
        <v>1600</v>
      </c>
      <c r="AM31" s="171"/>
      <c r="AN31" s="171"/>
      <c r="AO31" s="171">
        <v>1600</v>
      </c>
      <c r="AP31" s="171"/>
      <c r="AQ31" s="171"/>
      <c r="AR31" s="174">
        <v>1600</v>
      </c>
      <c r="AS31" s="171"/>
      <c r="AT31" s="171"/>
      <c r="AU31" s="171">
        <v>1600</v>
      </c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  <c r="BK31" s="171"/>
      <c r="BL31" s="171"/>
      <c r="BM31" s="171"/>
      <c r="BN31" s="174"/>
      <c r="BO31" s="171"/>
      <c r="BP31" s="171"/>
      <c r="BQ31" s="171"/>
      <c r="BR31" s="171"/>
      <c r="BS31" s="171"/>
      <c r="BT31" s="171"/>
      <c r="BU31" s="171"/>
      <c r="BV31" s="171"/>
      <c r="BW31" s="171"/>
      <c r="BX31" s="171"/>
      <c r="BY31" s="171"/>
      <c r="BZ31" s="171"/>
      <c r="CA31" s="171"/>
      <c r="CB31" s="171"/>
      <c r="CC31" s="171"/>
      <c r="CD31" s="171"/>
      <c r="CE31" s="174"/>
    </row>
    <row r="32" spans="1:83" ht="60" x14ac:dyDescent="0.35">
      <c r="A32" s="170" t="s">
        <v>339</v>
      </c>
      <c r="B32" s="147" t="s">
        <v>390</v>
      </c>
      <c r="C32" s="147" t="s">
        <v>149</v>
      </c>
      <c r="D32" s="147" t="s">
        <v>285</v>
      </c>
      <c r="E32" s="147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47"/>
      <c r="U32" s="168"/>
      <c r="V32" s="169"/>
      <c r="W32" s="169"/>
      <c r="X32" s="169"/>
      <c r="Y32" s="169"/>
      <c r="Z32" s="167"/>
      <c r="AA32" s="171">
        <v>571.6</v>
      </c>
      <c r="AB32" s="171"/>
      <c r="AC32" s="171"/>
      <c r="AD32" s="171"/>
      <c r="AE32" s="171"/>
      <c r="AF32" s="171"/>
      <c r="AG32" s="171"/>
      <c r="AH32" s="171">
        <v>571.6</v>
      </c>
      <c r="AI32" s="171">
        <v>571.6</v>
      </c>
      <c r="AJ32" s="171"/>
      <c r="AK32" s="171"/>
      <c r="AL32" s="171"/>
      <c r="AM32" s="171"/>
      <c r="AN32" s="171"/>
      <c r="AO32" s="171"/>
      <c r="AP32" s="171"/>
      <c r="AQ32" s="171"/>
      <c r="AR32" s="148">
        <v>571.6</v>
      </c>
      <c r="AS32" s="171"/>
      <c r="AT32" s="171"/>
      <c r="AU32" s="171"/>
      <c r="AV32" s="171"/>
      <c r="AW32" s="171">
        <v>571.6</v>
      </c>
      <c r="AX32" s="171"/>
      <c r="AY32" s="171"/>
      <c r="AZ32" s="171"/>
      <c r="BA32" s="171"/>
      <c r="BB32" s="171"/>
      <c r="BC32" s="171"/>
      <c r="BD32" s="171">
        <v>571.6</v>
      </c>
      <c r="BE32" s="171">
        <v>571.6</v>
      </c>
      <c r="BF32" s="171"/>
      <c r="BG32" s="171"/>
      <c r="BH32" s="171"/>
      <c r="BI32" s="171"/>
      <c r="BJ32" s="171"/>
      <c r="BK32" s="171"/>
      <c r="BL32" s="171"/>
      <c r="BM32" s="171"/>
      <c r="BN32" s="148">
        <v>571.6</v>
      </c>
      <c r="BO32" s="171"/>
      <c r="BP32" s="171"/>
      <c r="BQ32" s="171"/>
      <c r="BR32" s="171"/>
      <c r="BS32" s="171">
        <v>571.6</v>
      </c>
      <c r="BT32" s="171"/>
      <c r="BU32" s="171"/>
      <c r="BV32" s="171"/>
      <c r="BW32" s="171">
        <v>571.6</v>
      </c>
      <c r="BX32" s="171"/>
      <c r="BY32" s="171"/>
      <c r="BZ32" s="171"/>
      <c r="CA32" s="171"/>
      <c r="CB32" s="171"/>
      <c r="CC32" s="171"/>
      <c r="CD32" s="171"/>
      <c r="CE32" s="148">
        <v>571.6</v>
      </c>
    </row>
    <row r="33" spans="1:83" ht="124" x14ac:dyDescent="0.35">
      <c r="A33" s="149" t="s">
        <v>282</v>
      </c>
      <c r="B33" s="150" t="s">
        <v>390</v>
      </c>
      <c r="C33" s="150" t="s">
        <v>149</v>
      </c>
      <c r="D33" s="150" t="s">
        <v>285</v>
      </c>
      <c r="E33" s="150" t="s">
        <v>283</v>
      </c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50"/>
      <c r="U33" s="168"/>
      <c r="V33" s="169"/>
      <c r="W33" s="169"/>
      <c r="X33" s="169"/>
      <c r="Y33" s="169"/>
      <c r="Z33" s="167"/>
      <c r="AA33" s="171">
        <v>386</v>
      </c>
      <c r="AB33" s="171"/>
      <c r="AC33" s="171"/>
      <c r="AD33" s="171"/>
      <c r="AE33" s="171"/>
      <c r="AF33" s="171"/>
      <c r="AG33" s="171"/>
      <c r="AH33" s="171">
        <v>386</v>
      </c>
      <c r="AI33" s="171">
        <v>386</v>
      </c>
      <c r="AJ33" s="171"/>
      <c r="AK33" s="171"/>
      <c r="AL33" s="171"/>
      <c r="AM33" s="171"/>
      <c r="AN33" s="171"/>
      <c r="AO33" s="171"/>
      <c r="AP33" s="171"/>
      <c r="AQ33" s="171"/>
      <c r="AR33" s="151">
        <v>386</v>
      </c>
      <c r="AS33" s="171"/>
      <c r="AT33" s="171"/>
      <c r="AU33" s="171"/>
      <c r="AV33" s="171"/>
      <c r="AW33" s="171">
        <v>386</v>
      </c>
      <c r="AX33" s="171"/>
      <c r="AY33" s="171"/>
      <c r="AZ33" s="171"/>
      <c r="BA33" s="171"/>
      <c r="BB33" s="171"/>
      <c r="BC33" s="171"/>
      <c r="BD33" s="171">
        <v>386</v>
      </c>
      <c r="BE33" s="171">
        <v>386</v>
      </c>
      <c r="BF33" s="171"/>
      <c r="BG33" s="171"/>
      <c r="BH33" s="171"/>
      <c r="BI33" s="171"/>
      <c r="BJ33" s="171"/>
      <c r="BK33" s="171"/>
      <c r="BL33" s="171"/>
      <c r="BM33" s="171"/>
      <c r="BN33" s="151">
        <v>386</v>
      </c>
      <c r="BO33" s="171"/>
      <c r="BP33" s="171"/>
      <c r="BQ33" s="171"/>
      <c r="BR33" s="171"/>
      <c r="BS33" s="171">
        <v>386</v>
      </c>
      <c r="BT33" s="171"/>
      <c r="BU33" s="171"/>
      <c r="BV33" s="171"/>
      <c r="BW33" s="171">
        <v>386</v>
      </c>
      <c r="BX33" s="171"/>
      <c r="BY33" s="171"/>
      <c r="BZ33" s="171"/>
      <c r="CA33" s="171"/>
      <c r="CB33" s="171"/>
      <c r="CC33" s="171"/>
      <c r="CD33" s="171"/>
      <c r="CE33" s="151">
        <v>386</v>
      </c>
    </row>
    <row r="34" spans="1:83" ht="139.5" x14ac:dyDescent="0.35">
      <c r="A34" s="172" t="s">
        <v>284</v>
      </c>
      <c r="B34" s="173" t="s">
        <v>390</v>
      </c>
      <c r="C34" s="173" t="s">
        <v>149</v>
      </c>
      <c r="D34" s="173" t="s">
        <v>285</v>
      </c>
      <c r="E34" s="173" t="s">
        <v>283</v>
      </c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73" t="s">
        <v>278</v>
      </c>
      <c r="U34" s="168"/>
      <c r="V34" s="169"/>
      <c r="W34" s="169"/>
      <c r="X34" s="169"/>
      <c r="Y34" s="169"/>
      <c r="Z34" s="167"/>
      <c r="AA34" s="171">
        <v>386</v>
      </c>
      <c r="AB34" s="171"/>
      <c r="AC34" s="171"/>
      <c r="AD34" s="171"/>
      <c r="AE34" s="171"/>
      <c r="AF34" s="171"/>
      <c r="AG34" s="171"/>
      <c r="AH34" s="171">
        <v>386</v>
      </c>
      <c r="AI34" s="171">
        <v>386</v>
      </c>
      <c r="AJ34" s="171"/>
      <c r="AK34" s="171"/>
      <c r="AL34" s="171"/>
      <c r="AM34" s="171"/>
      <c r="AN34" s="171"/>
      <c r="AO34" s="171"/>
      <c r="AP34" s="171"/>
      <c r="AQ34" s="171"/>
      <c r="AR34" s="174">
        <v>386</v>
      </c>
      <c r="AS34" s="171"/>
      <c r="AT34" s="171"/>
      <c r="AU34" s="171"/>
      <c r="AV34" s="171"/>
      <c r="AW34" s="171">
        <v>386</v>
      </c>
      <c r="AX34" s="171"/>
      <c r="AY34" s="171"/>
      <c r="AZ34" s="171"/>
      <c r="BA34" s="171"/>
      <c r="BB34" s="171"/>
      <c r="BC34" s="171"/>
      <c r="BD34" s="171">
        <v>386</v>
      </c>
      <c r="BE34" s="171">
        <v>386</v>
      </c>
      <c r="BF34" s="171"/>
      <c r="BG34" s="171"/>
      <c r="BH34" s="171"/>
      <c r="BI34" s="171"/>
      <c r="BJ34" s="171"/>
      <c r="BK34" s="171"/>
      <c r="BL34" s="171"/>
      <c r="BM34" s="171"/>
      <c r="BN34" s="174">
        <v>386</v>
      </c>
      <c r="BO34" s="171"/>
      <c r="BP34" s="171"/>
      <c r="BQ34" s="171"/>
      <c r="BR34" s="171"/>
      <c r="BS34" s="171">
        <v>386</v>
      </c>
      <c r="BT34" s="171"/>
      <c r="BU34" s="171"/>
      <c r="BV34" s="171"/>
      <c r="BW34" s="171">
        <v>386</v>
      </c>
      <c r="BX34" s="171"/>
      <c r="BY34" s="171"/>
      <c r="BZ34" s="171"/>
      <c r="CA34" s="171"/>
      <c r="CB34" s="171"/>
      <c r="CC34" s="171"/>
      <c r="CD34" s="171"/>
      <c r="CE34" s="174">
        <v>386</v>
      </c>
    </row>
    <row r="35" spans="1:83" ht="108.5" x14ac:dyDescent="0.35">
      <c r="A35" s="149" t="s">
        <v>289</v>
      </c>
      <c r="B35" s="150" t="s">
        <v>390</v>
      </c>
      <c r="C35" s="150" t="s">
        <v>149</v>
      </c>
      <c r="D35" s="150" t="s">
        <v>285</v>
      </c>
      <c r="E35" s="150" t="s">
        <v>290</v>
      </c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50"/>
      <c r="U35" s="168"/>
      <c r="V35" s="169"/>
      <c r="W35" s="169"/>
      <c r="X35" s="169"/>
      <c r="Y35" s="169"/>
      <c r="Z35" s="167"/>
      <c r="AA35" s="171">
        <v>185.6</v>
      </c>
      <c r="AB35" s="171"/>
      <c r="AC35" s="171"/>
      <c r="AD35" s="171"/>
      <c r="AE35" s="171"/>
      <c r="AF35" s="171"/>
      <c r="AG35" s="171"/>
      <c r="AH35" s="171">
        <v>185.6</v>
      </c>
      <c r="AI35" s="171">
        <v>185.6</v>
      </c>
      <c r="AJ35" s="171"/>
      <c r="AK35" s="171"/>
      <c r="AL35" s="171"/>
      <c r="AM35" s="171"/>
      <c r="AN35" s="171"/>
      <c r="AO35" s="171"/>
      <c r="AP35" s="171"/>
      <c r="AQ35" s="171"/>
      <c r="AR35" s="151">
        <v>185.6</v>
      </c>
      <c r="AS35" s="171"/>
      <c r="AT35" s="171"/>
      <c r="AU35" s="171"/>
      <c r="AV35" s="171"/>
      <c r="AW35" s="171">
        <v>185.6</v>
      </c>
      <c r="AX35" s="171"/>
      <c r="AY35" s="171"/>
      <c r="AZ35" s="171"/>
      <c r="BA35" s="171"/>
      <c r="BB35" s="171"/>
      <c r="BC35" s="171"/>
      <c r="BD35" s="171">
        <v>185.6</v>
      </c>
      <c r="BE35" s="171">
        <v>185.6</v>
      </c>
      <c r="BF35" s="171"/>
      <c r="BG35" s="171"/>
      <c r="BH35" s="171"/>
      <c r="BI35" s="171"/>
      <c r="BJ35" s="171"/>
      <c r="BK35" s="171"/>
      <c r="BL35" s="171"/>
      <c r="BM35" s="171"/>
      <c r="BN35" s="151">
        <v>185.6</v>
      </c>
      <c r="BO35" s="171"/>
      <c r="BP35" s="171"/>
      <c r="BQ35" s="171"/>
      <c r="BR35" s="171"/>
      <c r="BS35" s="171">
        <v>185.6</v>
      </c>
      <c r="BT35" s="171"/>
      <c r="BU35" s="171"/>
      <c r="BV35" s="171"/>
      <c r="BW35" s="171">
        <v>185.6</v>
      </c>
      <c r="BX35" s="171"/>
      <c r="BY35" s="171"/>
      <c r="BZ35" s="171"/>
      <c r="CA35" s="171"/>
      <c r="CB35" s="171"/>
      <c r="CC35" s="171"/>
      <c r="CD35" s="171"/>
      <c r="CE35" s="151">
        <v>185.6</v>
      </c>
    </row>
    <row r="36" spans="1:83" ht="139.5" x14ac:dyDescent="0.35">
      <c r="A36" s="172" t="s">
        <v>291</v>
      </c>
      <c r="B36" s="173" t="s">
        <v>390</v>
      </c>
      <c r="C36" s="173" t="s">
        <v>149</v>
      </c>
      <c r="D36" s="173" t="s">
        <v>285</v>
      </c>
      <c r="E36" s="173" t="s">
        <v>290</v>
      </c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73" t="s">
        <v>278</v>
      </c>
      <c r="U36" s="168"/>
      <c r="V36" s="169"/>
      <c r="W36" s="169"/>
      <c r="X36" s="169"/>
      <c r="Y36" s="169"/>
      <c r="Z36" s="167"/>
      <c r="AA36" s="171">
        <v>185.6</v>
      </c>
      <c r="AB36" s="171"/>
      <c r="AC36" s="171"/>
      <c r="AD36" s="171"/>
      <c r="AE36" s="171"/>
      <c r="AF36" s="171"/>
      <c r="AG36" s="171"/>
      <c r="AH36" s="171">
        <v>185.6</v>
      </c>
      <c r="AI36" s="171">
        <v>185.6</v>
      </c>
      <c r="AJ36" s="171"/>
      <c r="AK36" s="171"/>
      <c r="AL36" s="171"/>
      <c r="AM36" s="171"/>
      <c r="AN36" s="171"/>
      <c r="AO36" s="171"/>
      <c r="AP36" s="171"/>
      <c r="AQ36" s="171"/>
      <c r="AR36" s="174">
        <v>185.6</v>
      </c>
      <c r="AS36" s="171"/>
      <c r="AT36" s="171"/>
      <c r="AU36" s="171"/>
      <c r="AV36" s="171"/>
      <c r="AW36" s="171">
        <v>185.6</v>
      </c>
      <c r="AX36" s="171"/>
      <c r="AY36" s="171"/>
      <c r="AZ36" s="171"/>
      <c r="BA36" s="171"/>
      <c r="BB36" s="171"/>
      <c r="BC36" s="171"/>
      <c r="BD36" s="171">
        <v>185.6</v>
      </c>
      <c r="BE36" s="171">
        <v>185.6</v>
      </c>
      <c r="BF36" s="171"/>
      <c r="BG36" s="171"/>
      <c r="BH36" s="171"/>
      <c r="BI36" s="171"/>
      <c r="BJ36" s="171"/>
      <c r="BK36" s="171"/>
      <c r="BL36" s="171"/>
      <c r="BM36" s="171"/>
      <c r="BN36" s="174">
        <v>185.6</v>
      </c>
      <c r="BO36" s="171"/>
      <c r="BP36" s="171"/>
      <c r="BQ36" s="171"/>
      <c r="BR36" s="171"/>
      <c r="BS36" s="171">
        <v>185.6</v>
      </c>
      <c r="BT36" s="171"/>
      <c r="BU36" s="171"/>
      <c r="BV36" s="171"/>
      <c r="BW36" s="171">
        <v>185.6</v>
      </c>
      <c r="BX36" s="171"/>
      <c r="BY36" s="171"/>
      <c r="BZ36" s="171"/>
      <c r="CA36" s="171"/>
      <c r="CB36" s="171"/>
      <c r="CC36" s="171"/>
      <c r="CD36" s="171"/>
      <c r="CE36" s="174">
        <v>185.6</v>
      </c>
    </row>
    <row r="37" spans="1:83" ht="15" x14ac:dyDescent="0.35">
      <c r="A37" s="170" t="s">
        <v>340</v>
      </c>
      <c r="B37" s="147" t="s">
        <v>390</v>
      </c>
      <c r="C37" s="147" t="s">
        <v>149</v>
      </c>
      <c r="D37" s="147" t="s">
        <v>170</v>
      </c>
      <c r="E37" s="147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47"/>
      <c r="U37" s="168"/>
      <c r="V37" s="169"/>
      <c r="W37" s="169"/>
      <c r="X37" s="169"/>
      <c r="Y37" s="169"/>
      <c r="Z37" s="167"/>
      <c r="AA37" s="171">
        <v>35</v>
      </c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48">
        <v>35</v>
      </c>
      <c r="AS37" s="171"/>
      <c r="AT37" s="171"/>
      <c r="AU37" s="171"/>
      <c r="AV37" s="171"/>
      <c r="AW37" s="171">
        <v>35</v>
      </c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148">
        <v>35</v>
      </c>
      <c r="BO37" s="171"/>
      <c r="BP37" s="171"/>
      <c r="BQ37" s="171"/>
      <c r="BR37" s="171"/>
      <c r="BS37" s="171">
        <v>35</v>
      </c>
      <c r="BT37" s="171"/>
      <c r="BU37" s="171"/>
      <c r="BV37" s="171"/>
      <c r="BW37" s="171"/>
      <c r="BX37" s="171"/>
      <c r="BY37" s="171"/>
      <c r="BZ37" s="171"/>
      <c r="CA37" s="171"/>
      <c r="CB37" s="171"/>
      <c r="CC37" s="171"/>
      <c r="CD37" s="171"/>
      <c r="CE37" s="148">
        <v>35</v>
      </c>
    </row>
    <row r="38" spans="1:83" ht="15.5" x14ac:dyDescent="0.35">
      <c r="A38" s="149" t="s">
        <v>323</v>
      </c>
      <c r="B38" s="150" t="s">
        <v>390</v>
      </c>
      <c r="C38" s="150" t="s">
        <v>149</v>
      </c>
      <c r="D38" s="150" t="s">
        <v>170</v>
      </c>
      <c r="E38" s="150" t="s">
        <v>324</v>
      </c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50"/>
      <c r="U38" s="168"/>
      <c r="V38" s="169"/>
      <c r="W38" s="169"/>
      <c r="X38" s="169"/>
      <c r="Y38" s="169"/>
      <c r="Z38" s="167"/>
      <c r="AA38" s="171">
        <v>35</v>
      </c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51">
        <v>35</v>
      </c>
      <c r="AS38" s="171"/>
      <c r="AT38" s="171"/>
      <c r="AU38" s="171"/>
      <c r="AV38" s="171"/>
      <c r="AW38" s="171">
        <v>35</v>
      </c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51">
        <v>35</v>
      </c>
      <c r="BO38" s="171"/>
      <c r="BP38" s="171"/>
      <c r="BQ38" s="171"/>
      <c r="BR38" s="171"/>
      <c r="BS38" s="171">
        <v>35</v>
      </c>
      <c r="BT38" s="171"/>
      <c r="BU38" s="171"/>
      <c r="BV38" s="171"/>
      <c r="BW38" s="171"/>
      <c r="BX38" s="171"/>
      <c r="BY38" s="171"/>
      <c r="BZ38" s="171"/>
      <c r="CA38" s="171"/>
      <c r="CB38" s="171"/>
      <c r="CC38" s="171"/>
      <c r="CD38" s="171"/>
      <c r="CE38" s="151">
        <v>35</v>
      </c>
    </row>
    <row r="39" spans="1:83" ht="46.5" x14ac:dyDescent="0.35">
      <c r="A39" s="175" t="s">
        <v>325</v>
      </c>
      <c r="B39" s="173" t="s">
        <v>390</v>
      </c>
      <c r="C39" s="173" t="s">
        <v>149</v>
      </c>
      <c r="D39" s="173" t="s">
        <v>170</v>
      </c>
      <c r="E39" s="173" t="s">
        <v>324</v>
      </c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73" t="s">
        <v>153</v>
      </c>
      <c r="U39" s="168"/>
      <c r="V39" s="169"/>
      <c r="W39" s="169"/>
      <c r="X39" s="169"/>
      <c r="Y39" s="169"/>
      <c r="Z39" s="167"/>
      <c r="AA39" s="171">
        <v>35</v>
      </c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4">
        <v>35</v>
      </c>
      <c r="AS39" s="171"/>
      <c r="AT39" s="171"/>
      <c r="AU39" s="171"/>
      <c r="AV39" s="171"/>
      <c r="AW39" s="171">
        <v>35</v>
      </c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4">
        <v>35</v>
      </c>
      <c r="BO39" s="171"/>
      <c r="BP39" s="171"/>
      <c r="BQ39" s="171"/>
      <c r="BR39" s="171"/>
      <c r="BS39" s="171">
        <v>35</v>
      </c>
      <c r="BT39" s="171"/>
      <c r="BU39" s="171"/>
      <c r="BV39" s="171"/>
      <c r="BW39" s="171"/>
      <c r="BX39" s="171"/>
      <c r="BY39" s="171"/>
      <c r="BZ39" s="171"/>
      <c r="CA39" s="171"/>
      <c r="CB39" s="171"/>
      <c r="CC39" s="171"/>
      <c r="CD39" s="171"/>
      <c r="CE39" s="174">
        <v>35</v>
      </c>
    </row>
    <row r="40" spans="1:83" ht="15" x14ac:dyDescent="0.35">
      <c r="A40" s="170" t="s">
        <v>341</v>
      </c>
      <c r="B40" s="147" t="s">
        <v>390</v>
      </c>
      <c r="C40" s="147" t="s">
        <v>149</v>
      </c>
      <c r="D40" s="147" t="s">
        <v>271</v>
      </c>
      <c r="E40" s="147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47"/>
      <c r="U40" s="168"/>
      <c r="V40" s="169"/>
      <c r="W40" s="169"/>
      <c r="X40" s="169"/>
      <c r="Y40" s="169"/>
      <c r="Z40" s="167"/>
      <c r="AA40" s="171">
        <v>367.5</v>
      </c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>
        <v>163</v>
      </c>
      <c r="AM40" s="171"/>
      <c r="AN40" s="171"/>
      <c r="AO40" s="171"/>
      <c r="AP40" s="171"/>
      <c r="AQ40" s="171"/>
      <c r="AR40" s="148">
        <v>530.5</v>
      </c>
      <c r="AS40" s="171"/>
      <c r="AT40" s="171"/>
      <c r="AU40" s="171"/>
      <c r="AV40" s="171"/>
      <c r="AW40" s="171">
        <v>292.5</v>
      </c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48">
        <v>292.5</v>
      </c>
      <c r="BO40" s="171"/>
      <c r="BP40" s="171"/>
      <c r="BQ40" s="171"/>
      <c r="BR40" s="171"/>
      <c r="BS40" s="171">
        <v>112.5</v>
      </c>
      <c r="BT40" s="171"/>
      <c r="BU40" s="171"/>
      <c r="BV40" s="171"/>
      <c r="BW40" s="171"/>
      <c r="BX40" s="171"/>
      <c r="BY40" s="171"/>
      <c r="BZ40" s="171"/>
      <c r="CA40" s="171"/>
      <c r="CB40" s="171"/>
      <c r="CC40" s="171"/>
      <c r="CD40" s="171"/>
      <c r="CE40" s="148">
        <v>112.5</v>
      </c>
    </row>
    <row r="41" spans="1:83" ht="62" x14ac:dyDescent="0.35">
      <c r="A41" s="149" t="s">
        <v>268</v>
      </c>
      <c r="B41" s="150" t="s">
        <v>390</v>
      </c>
      <c r="C41" s="150" t="s">
        <v>149</v>
      </c>
      <c r="D41" s="150" t="s">
        <v>271</v>
      </c>
      <c r="E41" s="150" t="s">
        <v>269</v>
      </c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50"/>
      <c r="U41" s="168"/>
      <c r="V41" s="169"/>
      <c r="W41" s="169"/>
      <c r="X41" s="169"/>
      <c r="Y41" s="169"/>
      <c r="Z41" s="167"/>
      <c r="AA41" s="171">
        <v>50</v>
      </c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51">
        <v>50</v>
      </c>
      <c r="AS41" s="171"/>
      <c r="AT41" s="171"/>
      <c r="AU41" s="171"/>
      <c r="AV41" s="171"/>
      <c r="AW41" s="171">
        <v>15</v>
      </c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  <c r="BK41" s="171"/>
      <c r="BL41" s="171"/>
      <c r="BM41" s="171"/>
      <c r="BN41" s="151">
        <v>15</v>
      </c>
      <c r="BO41" s="171"/>
      <c r="BP41" s="171"/>
      <c r="BQ41" s="171"/>
      <c r="BR41" s="171"/>
      <c r="BS41" s="171">
        <v>15</v>
      </c>
      <c r="BT41" s="171"/>
      <c r="BU41" s="171"/>
      <c r="BV41" s="171"/>
      <c r="BW41" s="171"/>
      <c r="BX41" s="171"/>
      <c r="BY41" s="171"/>
      <c r="BZ41" s="171"/>
      <c r="CA41" s="171"/>
      <c r="CB41" s="171"/>
      <c r="CC41" s="171"/>
      <c r="CD41" s="171"/>
      <c r="CE41" s="151">
        <v>15</v>
      </c>
    </row>
    <row r="42" spans="1:83" ht="93" x14ac:dyDescent="0.35">
      <c r="A42" s="175" t="s">
        <v>270</v>
      </c>
      <c r="B42" s="173" t="s">
        <v>390</v>
      </c>
      <c r="C42" s="173" t="s">
        <v>149</v>
      </c>
      <c r="D42" s="173" t="s">
        <v>271</v>
      </c>
      <c r="E42" s="173" t="s">
        <v>269</v>
      </c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73" t="s">
        <v>151</v>
      </c>
      <c r="U42" s="168"/>
      <c r="V42" s="169"/>
      <c r="W42" s="169"/>
      <c r="X42" s="169"/>
      <c r="Y42" s="169"/>
      <c r="Z42" s="167"/>
      <c r="AA42" s="171">
        <v>50</v>
      </c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4">
        <v>50</v>
      </c>
      <c r="AS42" s="171"/>
      <c r="AT42" s="171"/>
      <c r="AU42" s="171"/>
      <c r="AV42" s="171"/>
      <c r="AW42" s="171">
        <v>15</v>
      </c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4">
        <v>15</v>
      </c>
      <c r="BO42" s="171"/>
      <c r="BP42" s="171"/>
      <c r="BQ42" s="171"/>
      <c r="BR42" s="171"/>
      <c r="BS42" s="171">
        <v>15</v>
      </c>
      <c r="BT42" s="171"/>
      <c r="BU42" s="171"/>
      <c r="BV42" s="171"/>
      <c r="BW42" s="171"/>
      <c r="BX42" s="171"/>
      <c r="BY42" s="171"/>
      <c r="BZ42" s="171"/>
      <c r="CA42" s="171"/>
      <c r="CB42" s="171"/>
      <c r="CC42" s="171"/>
      <c r="CD42" s="171"/>
      <c r="CE42" s="174">
        <v>15</v>
      </c>
    </row>
    <row r="43" spans="1:83" ht="62" x14ac:dyDescent="0.35">
      <c r="A43" s="149" t="s">
        <v>309</v>
      </c>
      <c r="B43" s="150" t="s">
        <v>390</v>
      </c>
      <c r="C43" s="150" t="s">
        <v>149</v>
      </c>
      <c r="D43" s="150" t="s">
        <v>271</v>
      </c>
      <c r="E43" s="150" t="s">
        <v>310</v>
      </c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50"/>
      <c r="U43" s="168"/>
      <c r="V43" s="169"/>
      <c r="W43" s="169"/>
      <c r="X43" s="169"/>
      <c r="Y43" s="169"/>
      <c r="Z43" s="167"/>
      <c r="AA43" s="171">
        <v>300</v>
      </c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51">
        <v>300</v>
      </c>
      <c r="AS43" s="171"/>
      <c r="AT43" s="171"/>
      <c r="AU43" s="171"/>
      <c r="AV43" s="171"/>
      <c r="AW43" s="171">
        <v>260</v>
      </c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  <c r="BK43" s="171"/>
      <c r="BL43" s="171"/>
      <c r="BM43" s="171"/>
      <c r="BN43" s="151">
        <v>260</v>
      </c>
      <c r="BO43" s="171"/>
      <c r="BP43" s="171"/>
      <c r="BQ43" s="171"/>
      <c r="BR43" s="171"/>
      <c r="BS43" s="171">
        <v>80</v>
      </c>
      <c r="BT43" s="171"/>
      <c r="BU43" s="171"/>
      <c r="BV43" s="171"/>
      <c r="BW43" s="171"/>
      <c r="BX43" s="171"/>
      <c r="BY43" s="171"/>
      <c r="BZ43" s="171"/>
      <c r="CA43" s="171"/>
      <c r="CB43" s="171"/>
      <c r="CC43" s="171"/>
      <c r="CD43" s="171"/>
      <c r="CE43" s="151">
        <v>80</v>
      </c>
    </row>
    <row r="44" spans="1:83" ht="93" x14ac:dyDescent="0.35">
      <c r="A44" s="175" t="s">
        <v>311</v>
      </c>
      <c r="B44" s="173" t="s">
        <v>390</v>
      </c>
      <c r="C44" s="173" t="s">
        <v>149</v>
      </c>
      <c r="D44" s="173" t="s">
        <v>271</v>
      </c>
      <c r="E44" s="173" t="s">
        <v>310</v>
      </c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73" t="s">
        <v>151</v>
      </c>
      <c r="U44" s="168"/>
      <c r="V44" s="169"/>
      <c r="W44" s="169"/>
      <c r="X44" s="169"/>
      <c r="Y44" s="169"/>
      <c r="Z44" s="167"/>
      <c r="AA44" s="171">
        <v>300</v>
      </c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4">
        <v>300</v>
      </c>
      <c r="AS44" s="171"/>
      <c r="AT44" s="171"/>
      <c r="AU44" s="171"/>
      <c r="AV44" s="171"/>
      <c r="AW44" s="171">
        <v>260</v>
      </c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1"/>
      <c r="BJ44" s="171"/>
      <c r="BK44" s="171"/>
      <c r="BL44" s="171"/>
      <c r="BM44" s="171"/>
      <c r="BN44" s="174">
        <v>260</v>
      </c>
      <c r="BO44" s="171"/>
      <c r="BP44" s="171"/>
      <c r="BQ44" s="171"/>
      <c r="BR44" s="171"/>
      <c r="BS44" s="171">
        <v>80</v>
      </c>
      <c r="BT44" s="171"/>
      <c r="BU44" s="171"/>
      <c r="BV44" s="171"/>
      <c r="BW44" s="171"/>
      <c r="BX44" s="171"/>
      <c r="BY44" s="171"/>
      <c r="BZ44" s="171"/>
      <c r="CA44" s="171"/>
      <c r="CB44" s="171"/>
      <c r="CC44" s="171"/>
      <c r="CD44" s="171"/>
      <c r="CE44" s="174">
        <v>80</v>
      </c>
    </row>
    <row r="45" spans="1:83" ht="46.5" x14ac:dyDescent="0.35">
      <c r="A45" s="149" t="s">
        <v>312</v>
      </c>
      <c r="B45" s="150" t="s">
        <v>390</v>
      </c>
      <c r="C45" s="150" t="s">
        <v>149</v>
      </c>
      <c r="D45" s="150" t="s">
        <v>271</v>
      </c>
      <c r="E45" s="150" t="s">
        <v>313</v>
      </c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50"/>
      <c r="U45" s="168"/>
      <c r="V45" s="169"/>
      <c r="W45" s="169"/>
      <c r="X45" s="169"/>
      <c r="Y45" s="169"/>
      <c r="Z45" s="167"/>
      <c r="AA45" s="171">
        <v>12</v>
      </c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>
        <v>163.4</v>
      </c>
      <c r="AM45" s="171"/>
      <c r="AN45" s="171"/>
      <c r="AO45" s="171"/>
      <c r="AP45" s="171"/>
      <c r="AQ45" s="171"/>
      <c r="AR45" s="151">
        <v>175.4</v>
      </c>
      <c r="AS45" s="171"/>
      <c r="AT45" s="171"/>
      <c r="AU45" s="171"/>
      <c r="AV45" s="171"/>
      <c r="AW45" s="171">
        <v>12</v>
      </c>
      <c r="AX45" s="171"/>
      <c r="AY45" s="171"/>
      <c r="AZ45" s="171"/>
      <c r="BA45" s="171"/>
      <c r="BB45" s="171"/>
      <c r="BC45" s="171"/>
      <c r="BD45" s="171"/>
      <c r="BE45" s="171"/>
      <c r="BF45" s="171"/>
      <c r="BG45" s="171"/>
      <c r="BH45" s="171"/>
      <c r="BI45" s="171"/>
      <c r="BJ45" s="171"/>
      <c r="BK45" s="171"/>
      <c r="BL45" s="171"/>
      <c r="BM45" s="171"/>
      <c r="BN45" s="151">
        <v>12</v>
      </c>
      <c r="BO45" s="171"/>
      <c r="BP45" s="171"/>
      <c r="BQ45" s="171"/>
      <c r="BR45" s="171"/>
      <c r="BS45" s="171">
        <v>12</v>
      </c>
      <c r="BT45" s="171"/>
      <c r="BU45" s="171"/>
      <c r="BV45" s="171"/>
      <c r="BW45" s="171"/>
      <c r="BX45" s="171"/>
      <c r="BY45" s="171"/>
      <c r="BZ45" s="171"/>
      <c r="CA45" s="171"/>
      <c r="CB45" s="171"/>
      <c r="CC45" s="171"/>
      <c r="CD45" s="171"/>
      <c r="CE45" s="151">
        <v>12</v>
      </c>
    </row>
    <row r="46" spans="1:83" ht="77.5" x14ac:dyDescent="0.35">
      <c r="A46" s="175" t="s">
        <v>314</v>
      </c>
      <c r="B46" s="173" t="s">
        <v>390</v>
      </c>
      <c r="C46" s="173" t="s">
        <v>149</v>
      </c>
      <c r="D46" s="173" t="s">
        <v>271</v>
      </c>
      <c r="E46" s="173" t="s">
        <v>313</v>
      </c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73" t="s">
        <v>151</v>
      </c>
      <c r="U46" s="168"/>
      <c r="V46" s="169"/>
      <c r="W46" s="169"/>
      <c r="X46" s="169"/>
      <c r="Y46" s="169"/>
      <c r="Z46" s="167"/>
      <c r="AA46" s="171">
        <v>12</v>
      </c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>
        <v>163.4</v>
      </c>
      <c r="AM46" s="171"/>
      <c r="AN46" s="171"/>
      <c r="AO46" s="171"/>
      <c r="AP46" s="171"/>
      <c r="AQ46" s="171"/>
      <c r="AR46" s="174">
        <v>175.4</v>
      </c>
      <c r="AS46" s="171"/>
      <c r="AT46" s="171"/>
      <c r="AU46" s="171"/>
      <c r="AV46" s="171"/>
      <c r="AW46" s="171">
        <v>12</v>
      </c>
      <c r="AX46" s="171"/>
      <c r="AY46" s="171"/>
      <c r="AZ46" s="171"/>
      <c r="BA46" s="171"/>
      <c r="BB46" s="171"/>
      <c r="BC46" s="171"/>
      <c r="BD46" s="171"/>
      <c r="BE46" s="171"/>
      <c r="BF46" s="171"/>
      <c r="BG46" s="171"/>
      <c r="BH46" s="171"/>
      <c r="BI46" s="171"/>
      <c r="BJ46" s="171"/>
      <c r="BK46" s="171"/>
      <c r="BL46" s="171"/>
      <c r="BM46" s="171"/>
      <c r="BN46" s="174">
        <v>12</v>
      </c>
      <c r="BO46" s="171"/>
      <c r="BP46" s="171"/>
      <c r="BQ46" s="171"/>
      <c r="BR46" s="171"/>
      <c r="BS46" s="171">
        <v>12</v>
      </c>
      <c r="BT46" s="171"/>
      <c r="BU46" s="171"/>
      <c r="BV46" s="171"/>
      <c r="BW46" s="171"/>
      <c r="BX46" s="171"/>
      <c r="BY46" s="171"/>
      <c r="BZ46" s="171"/>
      <c r="CA46" s="171"/>
      <c r="CB46" s="171"/>
      <c r="CC46" s="171"/>
      <c r="CD46" s="171"/>
      <c r="CE46" s="174">
        <v>12</v>
      </c>
    </row>
    <row r="47" spans="1:83" ht="62" x14ac:dyDescent="0.35">
      <c r="A47" s="149" t="s">
        <v>315</v>
      </c>
      <c r="B47" s="150" t="s">
        <v>390</v>
      </c>
      <c r="C47" s="150" t="s">
        <v>149</v>
      </c>
      <c r="D47" s="150" t="s">
        <v>271</v>
      </c>
      <c r="E47" s="150" t="s">
        <v>316</v>
      </c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50"/>
      <c r="U47" s="168"/>
      <c r="V47" s="169"/>
      <c r="W47" s="169"/>
      <c r="X47" s="169"/>
      <c r="Y47" s="169"/>
      <c r="Z47" s="167"/>
      <c r="AA47" s="171">
        <v>5.5</v>
      </c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>
        <v>-0.4</v>
      </c>
      <c r="AM47" s="171"/>
      <c r="AN47" s="171"/>
      <c r="AO47" s="171"/>
      <c r="AP47" s="171"/>
      <c r="AQ47" s="171"/>
      <c r="AR47" s="151">
        <v>5.0999999999999996</v>
      </c>
      <c r="AS47" s="171"/>
      <c r="AT47" s="171"/>
      <c r="AU47" s="171"/>
      <c r="AV47" s="171"/>
      <c r="AW47" s="171">
        <v>5.5</v>
      </c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51">
        <v>5.5</v>
      </c>
      <c r="BO47" s="171"/>
      <c r="BP47" s="171"/>
      <c r="BQ47" s="171"/>
      <c r="BR47" s="171"/>
      <c r="BS47" s="171">
        <v>5.5</v>
      </c>
      <c r="BT47" s="171"/>
      <c r="BU47" s="171"/>
      <c r="BV47" s="171"/>
      <c r="BW47" s="171"/>
      <c r="BX47" s="171"/>
      <c r="BY47" s="171"/>
      <c r="BZ47" s="171"/>
      <c r="CA47" s="171"/>
      <c r="CB47" s="171"/>
      <c r="CC47" s="171"/>
      <c r="CD47" s="171"/>
      <c r="CE47" s="151">
        <v>5.5</v>
      </c>
    </row>
    <row r="48" spans="1:83" ht="77.5" x14ac:dyDescent="0.35">
      <c r="A48" s="175" t="s">
        <v>317</v>
      </c>
      <c r="B48" s="173" t="s">
        <v>390</v>
      </c>
      <c r="C48" s="173" t="s">
        <v>149</v>
      </c>
      <c r="D48" s="173" t="s">
        <v>271</v>
      </c>
      <c r="E48" s="173" t="s">
        <v>316</v>
      </c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73" t="s">
        <v>153</v>
      </c>
      <c r="U48" s="168"/>
      <c r="V48" s="169"/>
      <c r="W48" s="169"/>
      <c r="X48" s="169"/>
      <c r="Y48" s="169"/>
      <c r="Z48" s="167"/>
      <c r="AA48" s="171">
        <v>5.5</v>
      </c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>
        <v>-0.4</v>
      </c>
      <c r="AM48" s="171"/>
      <c r="AN48" s="171"/>
      <c r="AO48" s="171"/>
      <c r="AP48" s="171"/>
      <c r="AQ48" s="171"/>
      <c r="AR48" s="174">
        <v>5.0999999999999996</v>
      </c>
      <c r="AS48" s="171"/>
      <c r="AT48" s="171"/>
      <c r="AU48" s="171"/>
      <c r="AV48" s="171"/>
      <c r="AW48" s="171">
        <v>5.5</v>
      </c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4">
        <v>5.5</v>
      </c>
      <c r="BO48" s="171"/>
      <c r="BP48" s="171"/>
      <c r="BQ48" s="171"/>
      <c r="BR48" s="171"/>
      <c r="BS48" s="171">
        <v>5.5</v>
      </c>
      <c r="BT48" s="171"/>
      <c r="BU48" s="171"/>
      <c r="BV48" s="171"/>
      <c r="BW48" s="171"/>
      <c r="BX48" s="171"/>
      <c r="BY48" s="171"/>
      <c r="BZ48" s="171"/>
      <c r="CA48" s="171"/>
      <c r="CB48" s="171"/>
      <c r="CC48" s="171"/>
      <c r="CD48" s="171"/>
      <c r="CE48" s="174">
        <v>5.5</v>
      </c>
    </row>
    <row r="49" spans="1:83" ht="15" x14ac:dyDescent="0.35">
      <c r="A49" s="170" t="s">
        <v>342</v>
      </c>
      <c r="B49" s="147" t="s">
        <v>390</v>
      </c>
      <c r="C49" s="147" t="s">
        <v>330</v>
      </c>
      <c r="D49" s="147" t="s">
        <v>337</v>
      </c>
      <c r="E49" s="147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47"/>
      <c r="U49" s="168"/>
      <c r="V49" s="169"/>
      <c r="W49" s="169"/>
      <c r="X49" s="169"/>
      <c r="Y49" s="169"/>
      <c r="Z49" s="167"/>
      <c r="AA49" s="171">
        <v>199.9</v>
      </c>
      <c r="AB49" s="171">
        <v>214.8</v>
      </c>
      <c r="AC49" s="171">
        <v>199.9</v>
      </c>
      <c r="AD49" s="171"/>
      <c r="AE49" s="171"/>
      <c r="AF49" s="171"/>
      <c r="AG49" s="171"/>
      <c r="AH49" s="171"/>
      <c r="AI49" s="171"/>
      <c r="AJ49" s="171"/>
      <c r="AK49" s="171"/>
      <c r="AL49" s="171">
        <v>14.9</v>
      </c>
      <c r="AM49" s="171">
        <v>14.9</v>
      </c>
      <c r="AN49" s="171"/>
      <c r="AO49" s="171"/>
      <c r="AP49" s="171"/>
      <c r="AQ49" s="171"/>
      <c r="AR49" s="148">
        <v>214.8</v>
      </c>
      <c r="AS49" s="171">
        <v>214.8</v>
      </c>
      <c r="AT49" s="171"/>
      <c r="AU49" s="171"/>
      <c r="AV49" s="171"/>
      <c r="AW49" s="171">
        <v>217.2</v>
      </c>
      <c r="AX49" s="171">
        <v>233.1</v>
      </c>
      <c r="AY49" s="171">
        <v>217.2</v>
      </c>
      <c r="AZ49" s="171"/>
      <c r="BA49" s="171"/>
      <c r="BB49" s="171"/>
      <c r="BC49" s="171"/>
      <c r="BD49" s="171"/>
      <c r="BE49" s="171"/>
      <c r="BF49" s="171"/>
      <c r="BG49" s="171"/>
      <c r="BH49" s="171">
        <v>15.9</v>
      </c>
      <c r="BI49" s="171">
        <v>15.9</v>
      </c>
      <c r="BJ49" s="171"/>
      <c r="BK49" s="171"/>
      <c r="BL49" s="171"/>
      <c r="BM49" s="171"/>
      <c r="BN49" s="148">
        <v>233.1</v>
      </c>
      <c r="BO49" s="171">
        <v>233.1</v>
      </c>
      <c r="BP49" s="171"/>
      <c r="BQ49" s="171"/>
      <c r="BR49" s="171"/>
      <c r="BS49" s="171"/>
      <c r="BT49" s="171"/>
      <c r="BU49" s="171"/>
      <c r="BV49" s="171"/>
      <c r="BW49" s="171"/>
      <c r="BX49" s="171"/>
      <c r="BY49" s="171">
        <v>240.8</v>
      </c>
      <c r="BZ49" s="171">
        <v>240.8</v>
      </c>
      <c r="CA49" s="171"/>
      <c r="CB49" s="171"/>
      <c r="CC49" s="171"/>
      <c r="CD49" s="171"/>
      <c r="CE49" s="148">
        <v>240.8</v>
      </c>
    </row>
    <row r="50" spans="1:83" ht="30" x14ac:dyDescent="0.35">
      <c r="A50" s="170" t="s">
        <v>343</v>
      </c>
      <c r="B50" s="147" t="s">
        <v>390</v>
      </c>
      <c r="C50" s="147" t="s">
        <v>330</v>
      </c>
      <c r="D50" s="147" t="s">
        <v>195</v>
      </c>
      <c r="E50" s="147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47"/>
      <c r="U50" s="168"/>
      <c r="V50" s="169"/>
      <c r="W50" s="169"/>
      <c r="X50" s="169"/>
      <c r="Y50" s="169"/>
      <c r="Z50" s="167"/>
      <c r="AA50" s="171">
        <v>199.9</v>
      </c>
      <c r="AB50" s="171">
        <v>214.8</v>
      </c>
      <c r="AC50" s="171">
        <v>199.9</v>
      </c>
      <c r="AD50" s="171"/>
      <c r="AE50" s="171"/>
      <c r="AF50" s="171"/>
      <c r="AG50" s="171"/>
      <c r="AH50" s="171"/>
      <c r="AI50" s="171"/>
      <c r="AJ50" s="171"/>
      <c r="AK50" s="171"/>
      <c r="AL50" s="171">
        <v>14.9</v>
      </c>
      <c r="AM50" s="171">
        <v>14.9</v>
      </c>
      <c r="AN50" s="171"/>
      <c r="AO50" s="171"/>
      <c r="AP50" s="171"/>
      <c r="AQ50" s="171"/>
      <c r="AR50" s="148">
        <v>214.8</v>
      </c>
      <c r="AS50" s="171">
        <v>214.8</v>
      </c>
      <c r="AT50" s="171"/>
      <c r="AU50" s="171"/>
      <c r="AV50" s="171"/>
      <c r="AW50" s="171">
        <v>217.2</v>
      </c>
      <c r="AX50" s="171">
        <v>233.1</v>
      </c>
      <c r="AY50" s="171">
        <v>217.2</v>
      </c>
      <c r="AZ50" s="171"/>
      <c r="BA50" s="171"/>
      <c r="BB50" s="171"/>
      <c r="BC50" s="171"/>
      <c r="BD50" s="171"/>
      <c r="BE50" s="171"/>
      <c r="BF50" s="171"/>
      <c r="BG50" s="171"/>
      <c r="BH50" s="171">
        <v>15.9</v>
      </c>
      <c r="BI50" s="171">
        <v>15.9</v>
      </c>
      <c r="BJ50" s="171"/>
      <c r="BK50" s="171"/>
      <c r="BL50" s="171"/>
      <c r="BM50" s="171"/>
      <c r="BN50" s="148">
        <v>233.1</v>
      </c>
      <c r="BO50" s="171">
        <v>233.1</v>
      </c>
      <c r="BP50" s="171"/>
      <c r="BQ50" s="171"/>
      <c r="BR50" s="171"/>
      <c r="BS50" s="171"/>
      <c r="BT50" s="171"/>
      <c r="BU50" s="171"/>
      <c r="BV50" s="171"/>
      <c r="BW50" s="171"/>
      <c r="BX50" s="171"/>
      <c r="BY50" s="171">
        <v>240.8</v>
      </c>
      <c r="BZ50" s="171">
        <v>240.8</v>
      </c>
      <c r="CA50" s="171"/>
      <c r="CB50" s="171"/>
      <c r="CC50" s="171"/>
      <c r="CD50" s="171"/>
      <c r="CE50" s="148">
        <v>240.8</v>
      </c>
    </row>
    <row r="51" spans="1:83" ht="62" x14ac:dyDescent="0.35">
      <c r="A51" s="149" t="s">
        <v>326</v>
      </c>
      <c r="B51" s="150" t="s">
        <v>390</v>
      </c>
      <c r="C51" s="150" t="s">
        <v>330</v>
      </c>
      <c r="D51" s="150" t="s">
        <v>195</v>
      </c>
      <c r="E51" s="150" t="s">
        <v>328</v>
      </c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50"/>
      <c r="U51" s="168"/>
      <c r="V51" s="169"/>
      <c r="W51" s="169"/>
      <c r="X51" s="169"/>
      <c r="Y51" s="169"/>
      <c r="Z51" s="167"/>
      <c r="AA51" s="171">
        <v>199.9</v>
      </c>
      <c r="AB51" s="171">
        <v>214.8</v>
      </c>
      <c r="AC51" s="171">
        <v>199.9</v>
      </c>
      <c r="AD51" s="171"/>
      <c r="AE51" s="171"/>
      <c r="AF51" s="171"/>
      <c r="AG51" s="171"/>
      <c r="AH51" s="171"/>
      <c r="AI51" s="171"/>
      <c r="AJ51" s="171"/>
      <c r="AK51" s="171"/>
      <c r="AL51" s="171">
        <v>14.9</v>
      </c>
      <c r="AM51" s="171">
        <v>14.9</v>
      </c>
      <c r="AN51" s="171"/>
      <c r="AO51" s="171"/>
      <c r="AP51" s="171"/>
      <c r="AQ51" s="171"/>
      <c r="AR51" s="151">
        <v>214.8</v>
      </c>
      <c r="AS51" s="171">
        <v>214.8</v>
      </c>
      <c r="AT51" s="171"/>
      <c r="AU51" s="171"/>
      <c r="AV51" s="171"/>
      <c r="AW51" s="171">
        <v>217.2</v>
      </c>
      <c r="AX51" s="171">
        <v>233.1</v>
      </c>
      <c r="AY51" s="171">
        <v>217.2</v>
      </c>
      <c r="AZ51" s="171"/>
      <c r="BA51" s="171"/>
      <c r="BB51" s="171"/>
      <c r="BC51" s="171"/>
      <c r="BD51" s="171"/>
      <c r="BE51" s="171"/>
      <c r="BF51" s="171"/>
      <c r="BG51" s="171"/>
      <c r="BH51" s="171">
        <v>15.9</v>
      </c>
      <c r="BI51" s="171">
        <v>15.9</v>
      </c>
      <c r="BJ51" s="171"/>
      <c r="BK51" s="171"/>
      <c r="BL51" s="171"/>
      <c r="BM51" s="171"/>
      <c r="BN51" s="151">
        <v>233.1</v>
      </c>
      <c r="BO51" s="171">
        <v>233.1</v>
      </c>
      <c r="BP51" s="171"/>
      <c r="BQ51" s="171"/>
      <c r="BR51" s="171"/>
      <c r="BS51" s="171"/>
      <c r="BT51" s="171"/>
      <c r="BU51" s="171"/>
      <c r="BV51" s="171"/>
      <c r="BW51" s="171"/>
      <c r="BX51" s="171"/>
      <c r="BY51" s="171">
        <v>240.8</v>
      </c>
      <c r="BZ51" s="171">
        <v>240.8</v>
      </c>
      <c r="CA51" s="171"/>
      <c r="CB51" s="171"/>
      <c r="CC51" s="171"/>
      <c r="CD51" s="171"/>
      <c r="CE51" s="151">
        <v>240.8</v>
      </c>
    </row>
    <row r="52" spans="1:83" ht="155" x14ac:dyDescent="0.35">
      <c r="A52" s="172" t="s">
        <v>329</v>
      </c>
      <c r="B52" s="173" t="s">
        <v>390</v>
      </c>
      <c r="C52" s="173" t="s">
        <v>330</v>
      </c>
      <c r="D52" s="173" t="s">
        <v>195</v>
      </c>
      <c r="E52" s="173" t="s">
        <v>328</v>
      </c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73" t="s">
        <v>147</v>
      </c>
      <c r="U52" s="168"/>
      <c r="V52" s="169"/>
      <c r="W52" s="169"/>
      <c r="X52" s="169"/>
      <c r="Y52" s="169"/>
      <c r="Z52" s="167"/>
      <c r="AA52" s="171">
        <v>183.3</v>
      </c>
      <c r="AB52" s="171">
        <v>183.3</v>
      </c>
      <c r="AC52" s="171">
        <v>183.3</v>
      </c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4">
        <v>183.3</v>
      </c>
      <c r="AS52" s="171">
        <v>183.3</v>
      </c>
      <c r="AT52" s="171"/>
      <c r="AU52" s="171"/>
      <c r="AV52" s="171"/>
      <c r="AW52" s="171">
        <v>207.2</v>
      </c>
      <c r="AX52" s="171">
        <v>213.1</v>
      </c>
      <c r="AY52" s="171">
        <v>207.2</v>
      </c>
      <c r="AZ52" s="171"/>
      <c r="BA52" s="171"/>
      <c r="BB52" s="171"/>
      <c r="BC52" s="171"/>
      <c r="BD52" s="171"/>
      <c r="BE52" s="171"/>
      <c r="BF52" s="171"/>
      <c r="BG52" s="171"/>
      <c r="BH52" s="171">
        <v>5.9</v>
      </c>
      <c r="BI52" s="171">
        <v>5.9</v>
      </c>
      <c r="BJ52" s="171"/>
      <c r="BK52" s="171"/>
      <c r="BL52" s="171"/>
      <c r="BM52" s="171"/>
      <c r="BN52" s="174">
        <v>213.1</v>
      </c>
      <c r="BO52" s="171">
        <v>213.1</v>
      </c>
      <c r="BP52" s="171"/>
      <c r="BQ52" s="171"/>
      <c r="BR52" s="171"/>
      <c r="BS52" s="171"/>
      <c r="BT52" s="171"/>
      <c r="BU52" s="171"/>
      <c r="BV52" s="171"/>
      <c r="BW52" s="171"/>
      <c r="BX52" s="171"/>
      <c r="BY52" s="171">
        <v>240.8</v>
      </c>
      <c r="BZ52" s="171">
        <v>240.8</v>
      </c>
      <c r="CA52" s="171"/>
      <c r="CB52" s="171"/>
      <c r="CC52" s="171"/>
      <c r="CD52" s="171"/>
      <c r="CE52" s="174">
        <v>240.8</v>
      </c>
    </row>
    <row r="53" spans="1:83" ht="93" x14ac:dyDescent="0.35">
      <c r="A53" s="175" t="s">
        <v>331</v>
      </c>
      <c r="B53" s="173" t="s">
        <v>390</v>
      </c>
      <c r="C53" s="173" t="s">
        <v>330</v>
      </c>
      <c r="D53" s="173" t="s">
        <v>195</v>
      </c>
      <c r="E53" s="173" t="s">
        <v>328</v>
      </c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73" t="s">
        <v>151</v>
      </c>
      <c r="U53" s="168"/>
      <c r="V53" s="169"/>
      <c r="W53" s="169"/>
      <c r="X53" s="169"/>
      <c r="Y53" s="169"/>
      <c r="Z53" s="167"/>
      <c r="AA53" s="171">
        <v>16.600000000000001</v>
      </c>
      <c r="AB53" s="171">
        <v>31.5</v>
      </c>
      <c r="AC53" s="171">
        <v>16.600000000000001</v>
      </c>
      <c r="AD53" s="171"/>
      <c r="AE53" s="171"/>
      <c r="AF53" s="171"/>
      <c r="AG53" s="171"/>
      <c r="AH53" s="171"/>
      <c r="AI53" s="171"/>
      <c r="AJ53" s="171"/>
      <c r="AK53" s="171"/>
      <c r="AL53" s="171">
        <v>14.9</v>
      </c>
      <c r="AM53" s="171">
        <v>14.9</v>
      </c>
      <c r="AN53" s="171"/>
      <c r="AO53" s="171"/>
      <c r="AP53" s="171"/>
      <c r="AQ53" s="171"/>
      <c r="AR53" s="174">
        <v>31.5</v>
      </c>
      <c r="AS53" s="171">
        <v>31.5</v>
      </c>
      <c r="AT53" s="171"/>
      <c r="AU53" s="171"/>
      <c r="AV53" s="171"/>
      <c r="AW53" s="171">
        <v>10</v>
      </c>
      <c r="AX53" s="171">
        <v>20</v>
      </c>
      <c r="AY53" s="171">
        <v>10</v>
      </c>
      <c r="AZ53" s="171"/>
      <c r="BA53" s="171"/>
      <c r="BB53" s="171"/>
      <c r="BC53" s="171"/>
      <c r="BD53" s="171"/>
      <c r="BE53" s="171"/>
      <c r="BF53" s="171"/>
      <c r="BG53" s="171"/>
      <c r="BH53" s="171">
        <v>10</v>
      </c>
      <c r="BI53" s="171">
        <v>10</v>
      </c>
      <c r="BJ53" s="171"/>
      <c r="BK53" s="171"/>
      <c r="BL53" s="171"/>
      <c r="BM53" s="171"/>
      <c r="BN53" s="174">
        <v>20</v>
      </c>
      <c r="BO53" s="171">
        <v>20</v>
      </c>
      <c r="BP53" s="171"/>
      <c r="BQ53" s="171"/>
      <c r="BR53" s="171"/>
      <c r="BS53" s="171"/>
      <c r="BT53" s="171"/>
      <c r="BU53" s="171"/>
      <c r="BV53" s="171"/>
      <c r="BW53" s="171"/>
      <c r="BX53" s="171"/>
      <c r="BY53" s="171"/>
      <c r="BZ53" s="171"/>
      <c r="CA53" s="171"/>
      <c r="CB53" s="171"/>
      <c r="CC53" s="171"/>
      <c r="CD53" s="171"/>
      <c r="CE53" s="174"/>
    </row>
    <row r="54" spans="1:83" ht="45" x14ac:dyDescent="0.35">
      <c r="A54" s="170" t="s">
        <v>344</v>
      </c>
      <c r="B54" s="147" t="s">
        <v>390</v>
      </c>
      <c r="C54" s="147" t="s">
        <v>195</v>
      </c>
      <c r="D54" s="147" t="s">
        <v>337</v>
      </c>
      <c r="E54" s="147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47"/>
      <c r="U54" s="168"/>
      <c r="V54" s="169"/>
      <c r="W54" s="169"/>
      <c r="X54" s="169"/>
      <c r="Y54" s="169"/>
      <c r="Z54" s="167"/>
      <c r="AA54" s="171">
        <v>103.5</v>
      </c>
      <c r="AB54" s="171"/>
      <c r="AC54" s="171"/>
      <c r="AD54" s="171">
        <v>3.5</v>
      </c>
      <c r="AE54" s="171">
        <v>3.5</v>
      </c>
      <c r="AF54" s="171"/>
      <c r="AG54" s="171"/>
      <c r="AH54" s="171"/>
      <c r="AI54" s="171"/>
      <c r="AJ54" s="171"/>
      <c r="AK54" s="171"/>
      <c r="AL54" s="171">
        <v>114</v>
      </c>
      <c r="AM54" s="171"/>
      <c r="AN54" s="171"/>
      <c r="AO54" s="171"/>
      <c r="AP54" s="171"/>
      <c r="AQ54" s="171"/>
      <c r="AR54" s="148">
        <v>217.5</v>
      </c>
      <c r="AS54" s="171"/>
      <c r="AT54" s="171">
        <v>3.5</v>
      </c>
      <c r="AU54" s="171"/>
      <c r="AV54" s="171"/>
      <c r="AW54" s="171">
        <v>13.5</v>
      </c>
      <c r="AX54" s="171"/>
      <c r="AY54" s="171"/>
      <c r="AZ54" s="171">
        <v>3.5</v>
      </c>
      <c r="BA54" s="171">
        <v>3.5</v>
      </c>
      <c r="BB54" s="171"/>
      <c r="BC54" s="171"/>
      <c r="BD54" s="171"/>
      <c r="BE54" s="171"/>
      <c r="BF54" s="171"/>
      <c r="BG54" s="171"/>
      <c r="BH54" s="171"/>
      <c r="BI54" s="171"/>
      <c r="BJ54" s="171"/>
      <c r="BK54" s="171"/>
      <c r="BL54" s="171"/>
      <c r="BM54" s="171"/>
      <c r="BN54" s="148">
        <v>13.5</v>
      </c>
      <c r="BO54" s="171"/>
      <c r="BP54" s="171">
        <v>3.5</v>
      </c>
      <c r="BQ54" s="171"/>
      <c r="BR54" s="171"/>
      <c r="BS54" s="171">
        <v>3.5</v>
      </c>
      <c r="BT54" s="171"/>
      <c r="BU54" s="171">
        <v>3.5</v>
      </c>
      <c r="BV54" s="171"/>
      <c r="BW54" s="171"/>
      <c r="BX54" s="171"/>
      <c r="BY54" s="171"/>
      <c r="BZ54" s="171"/>
      <c r="CA54" s="171"/>
      <c r="CB54" s="171"/>
      <c r="CC54" s="171"/>
      <c r="CD54" s="171"/>
      <c r="CE54" s="148">
        <v>3.5</v>
      </c>
    </row>
    <row r="55" spans="1:83" ht="60" x14ac:dyDescent="0.35">
      <c r="A55" s="170" t="s">
        <v>345</v>
      </c>
      <c r="B55" s="147" t="s">
        <v>390</v>
      </c>
      <c r="C55" s="147" t="s">
        <v>195</v>
      </c>
      <c r="D55" s="147" t="s">
        <v>196</v>
      </c>
      <c r="E55" s="147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47"/>
      <c r="U55" s="168"/>
      <c r="V55" s="169"/>
      <c r="W55" s="169"/>
      <c r="X55" s="169"/>
      <c r="Y55" s="169"/>
      <c r="Z55" s="167"/>
      <c r="AA55" s="171">
        <v>100</v>
      </c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>
        <v>114</v>
      </c>
      <c r="AM55" s="171"/>
      <c r="AN55" s="171"/>
      <c r="AO55" s="171"/>
      <c r="AP55" s="171"/>
      <c r="AQ55" s="171"/>
      <c r="AR55" s="148">
        <v>214</v>
      </c>
      <c r="AS55" s="171"/>
      <c r="AT55" s="171"/>
      <c r="AU55" s="171"/>
      <c r="AV55" s="171"/>
      <c r="AW55" s="171">
        <v>10</v>
      </c>
      <c r="AX55" s="171"/>
      <c r="AY55" s="171"/>
      <c r="AZ55" s="171"/>
      <c r="BA55" s="171"/>
      <c r="BB55" s="171"/>
      <c r="BC55" s="171"/>
      <c r="BD55" s="171"/>
      <c r="BE55" s="171"/>
      <c r="BF55" s="171"/>
      <c r="BG55" s="171"/>
      <c r="BH55" s="171"/>
      <c r="BI55" s="171"/>
      <c r="BJ55" s="171"/>
      <c r="BK55" s="171"/>
      <c r="BL55" s="171"/>
      <c r="BM55" s="171"/>
      <c r="BN55" s="148">
        <v>10</v>
      </c>
      <c r="BO55" s="171"/>
      <c r="BP55" s="171"/>
      <c r="BQ55" s="171"/>
      <c r="BR55" s="171"/>
      <c r="BS55" s="171"/>
      <c r="BT55" s="171"/>
      <c r="BU55" s="171"/>
      <c r="BV55" s="171"/>
      <c r="BW55" s="171"/>
      <c r="BX55" s="171"/>
      <c r="BY55" s="171"/>
      <c r="BZ55" s="171"/>
      <c r="CA55" s="171"/>
      <c r="CB55" s="171"/>
      <c r="CC55" s="171"/>
      <c r="CD55" s="171"/>
      <c r="CE55" s="148"/>
    </row>
    <row r="56" spans="1:83" ht="62" x14ac:dyDescent="0.35">
      <c r="A56" s="149" t="s">
        <v>192</v>
      </c>
      <c r="B56" s="150" t="s">
        <v>390</v>
      </c>
      <c r="C56" s="150" t="s">
        <v>195</v>
      </c>
      <c r="D56" s="150" t="s">
        <v>196</v>
      </c>
      <c r="E56" s="150" t="s">
        <v>193</v>
      </c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50"/>
      <c r="U56" s="168"/>
      <c r="V56" s="169"/>
      <c r="W56" s="169"/>
      <c r="X56" s="169"/>
      <c r="Y56" s="169"/>
      <c r="Z56" s="167"/>
      <c r="AA56" s="171">
        <v>100</v>
      </c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>
        <v>114</v>
      </c>
      <c r="AM56" s="171"/>
      <c r="AN56" s="171"/>
      <c r="AO56" s="171"/>
      <c r="AP56" s="171"/>
      <c r="AQ56" s="171"/>
      <c r="AR56" s="151">
        <v>214</v>
      </c>
      <c r="AS56" s="171"/>
      <c r="AT56" s="171"/>
      <c r="AU56" s="171"/>
      <c r="AV56" s="171"/>
      <c r="AW56" s="171">
        <v>10</v>
      </c>
      <c r="AX56" s="171"/>
      <c r="AY56" s="171"/>
      <c r="AZ56" s="171"/>
      <c r="BA56" s="171"/>
      <c r="BB56" s="171"/>
      <c r="BC56" s="171"/>
      <c r="BD56" s="171"/>
      <c r="BE56" s="171"/>
      <c r="BF56" s="171"/>
      <c r="BG56" s="171"/>
      <c r="BH56" s="171"/>
      <c r="BI56" s="171"/>
      <c r="BJ56" s="171"/>
      <c r="BK56" s="171"/>
      <c r="BL56" s="171"/>
      <c r="BM56" s="171"/>
      <c r="BN56" s="151">
        <v>10</v>
      </c>
      <c r="BO56" s="171"/>
      <c r="BP56" s="171"/>
      <c r="BQ56" s="171"/>
      <c r="BR56" s="171"/>
      <c r="BS56" s="171"/>
      <c r="BT56" s="171"/>
      <c r="BU56" s="171"/>
      <c r="BV56" s="171"/>
      <c r="BW56" s="171"/>
      <c r="BX56" s="171"/>
      <c r="BY56" s="171"/>
      <c r="BZ56" s="171"/>
      <c r="CA56" s="171"/>
      <c r="CB56" s="171"/>
      <c r="CC56" s="171"/>
      <c r="CD56" s="171"/>
      <c r="CE56" s="151"/>
    </row>
    <row r="57" spans="1:83" ht="93" x14ac:dyDescent="0.35">
      <c r="A57" s="175" t="s">
        <v>194</v>
      </c>
      <c r="B57" s="173" t="s">
        <v>390</v>
      </c>
      <c r="C57" s="173" t="s">
        <v>195</v>
      </c>
      <c r="D57" s="173" t="s">
        <v>196</v>
      </c>
      <c r="E57" s="173" t="s">
        <v>193</v>
      </c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73" t="s">
        <v>151</v>
      </c>
      <c r="U57" s="168"/>
      <c r="V57" s="169"/>
      <c r="W57" s="169"/>
      <c r="X57" s="169"/>
      <c r="Y57" s="169"/>
      <c r="Z57" s="167"/>
      <c r="AA57" s="171">
        <v>100</v>
      </c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>
        <v>114</v>
      </c>
      <c r="AM57" s="171"/>
      <c r="AN57" s="171"/>
      <c r="AO57" s="171"/>
      <c r="AP57" s="171"/>
      <c r="AQ57" s="171"/>
      <c r="AR57" s="174">
        <v>214</v>
      </c>
      <c r="AS57" s="171"/>
      <c r="AT57" s="171"/>
      <c r="AU57" s="171"/>
      <c r="AV57" s="171"/>
      <c r="AW57" s="171">
        <v>10</v>
      </c>
      <c r="AX57" s="171"/>
      <c r="AY57" s="171"/>
      <c r="AZ57" s="171"/>
      <c r="BA57" s="171"/>
      <c r="BB57" s="171"/>
      <c r="BC57" s="171"/>
      <c r="BD57" s="171"/>
      <c r="BE57" s="171"/>
      <c r="BF57" s="171"/>
      <c r="BG57" s="171"/>
      <c r="BH57" s="171"/>
      <c r="BI57" s="171"/>
      <c r="BJ57" s="171"/>
      <c r="BK57" s="171"/>
      <c r="BL57" s="171"/>
      <c r="BM57" s="171"/>
      <c r="BN57" s="174">
        <v>10</v>
      </c>
      <c r="BO57" s="171"/>
      <c r="BP57" s="171"/>
      <c r="BQ57" s="171"/>
      <c r="BR57" s="171"/>
      <c r="BS57" s="171"/>
      <c r="BT57" s="171"/>
      <c r="BU57" s="171"/>
      <c r="BV57" s="171"/>
      <c r="BW57" s="171"/>
      <c r="BX57" s="171"/>
      <c r="BY57" s="171"/>
      <c r="BZ57" s="171"/>
      <c r="CA57" s="171"/>
      <c r="CB57" s="171"/>
      <c r="CC57" s="171"/>
      <c r="CD57" s="171"/>
      <c r="CE57" s="174"/>
    </row>
    <row r="58" spans="1:83" ht="45" x14ac:dyDescent="0.35">
      <c r="A58" s="170" t="s">
        <v>346</v>
      </c>
      <c r="B58" s="147" t="s">
        <v>390</v>
      </c>
      <c r="C58" s="147" t="s">
        <v>195</v>
      </c>
      <c r="D58" s="147" t="s">
        <v>302</v>
      </c>
      <c r="E58" s="147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47"/>
      <c r="U58" s="168"/>
      <c r="V58" s="169"/>
      <c r="W58" s="169"/>
      <c r="X58" s="169"/>
      <c r="Y58" s="169"/>
      <c r="Z58" s="167"/>
      <c r="AA58" s="171">
        <v>3.5</v>
      </c>
      <c r="AB58" s="171"/>
      <c r="AC58" s="171"/>
      <c r="AD58" s="171">
        <v>3.5</v>
      </c>
      <c r="AE58" s="171">
        <v>3.5</v>
      </c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48">
        <v>3.5</v>
      </c>
      <c r="AS58" s="171"/>
      <c r="AT58" s="171">
        <v>3.5</v>
      </c>
      <c r="AU58" s="171"/>
      <c r="AV58" s="171"/>
      <c r="AW58" s="171">
        <v>3.5</v>
      </c>
      <c r="AX58" s="171"/>
      <c r="AY58" s="171"/>
      <c r="AZ58" s="171">
        <v>3.5</v>
      </c>
      <c r="BA58" s="171">
        <v>3.5</v>
      </c>
      <c r="BB58" s="171"/>
      <c r="BC58" s="171"/>
      <c r="BD58" s="171"/>
      <c r="BE58" s="171"/>
      <c r="BF58" s="171"/>
      <c r="BG58" s="171"/>
      <c r="BH58" s="171"/>
      <c r="BI58" s="171"/>
      <c r="BJ58" s="171"/>
      <c r="BK58" s="171"/>
      <c r="BL58" s="171"/>
      <c r="BM58" s="171"/>
      <c r="BN58" s="148">
        <v>3.5</v>
      </c>
      <c r="BO58" s="171"/>
      <c r="BP58" s="171">
        <v>3.5</v>
      </c>
      <c r="BQ58" s="171"/>
      <c r="BR58" s="171"/>
      <c r="BS58" s="171">
        <v>3.5</v>
      </c>
      <c r="BT58" s="171"/>
      <c r="BU58" s="171">
        <v>3.5</v>
      </c>
      <c r="BV58" s="171"/>
      <c r="BW58" s="171"/>
      <c r="BX58" s="171"/>
      <c r="BY58" s="171"/>
      <c r="BZ58" s="171"/>
      <c r="CA58" s="171"/>
      <c r="CB58" s="171"/>
      <c r="CC58" s="171"/>
      <c r="CD58" s="171"/>
      <c r="CE58" s="148">
        <v>3.5</v>
      </c>
    </row>
    <row r="59" spans="1:83" ht="77.5" x14ac:dyDescent="0.35">
      <c r="A59" s="149" t="s">
        <v>299</v>
      </c>
      <c r="B59" s="150" t="s">
        <v>390</v>
      </c>
      <c r="C59" s="150" t="s">
        <v>195</v>
      </c>
      <c r="D59" s="150" t="s">
        <v>302</v>
      </c>
      <c r="E59" s="150" t="s">
        <v>300</v>
      </c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50"/>
      <c r="U59" s="168"/>
      <c r="V59" s="169"/>
      <c r="W59" s="169"/>
      <c r="X59" s="169"/>
      <c r="Y59" s="169"/>
      <c r="Z59" s="167"/>
      <c r="AA59" s="171">
        <v>3.5</v>
      </c>
      <c r="AB59" s="171"/>
      <c r="AC59" s="171"/>
      <c r="AD59" s="171">
        <v>3.5</v>
      </c>
      <c r="AE59" s="171">
        <v>3.5</v>
      </c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51">
        <v>3.5</v>
      </c>
      <c r="AS59" s="171"/>
      <c r="AT59" s="171">
        <v>3.5</v>
      </c>
      <c r="AU59" s="171"/>
      <c r="AV59" s="171"/>
      <c r="AW59" s="171">
        <v>3.5</v>
      </c>
      <c r="AX59" s="171"/>
      <c r="AY59" s="171"/>
      <c r="AZ59" s="171">
        <v>3.5</v>
      </c>
      <c r="BA59" s="171">
        <v>3.5</v>
      </c>
      <c r="BB59" s="171"/>
      <c r="BC59" s="171"/>
      <c r="BD59" s="171"/>
      <c r="BE59" s="171"/>
      <c r="BF59" s="171"/>
      <c r="BG59" s="171"/>
      <c r="BH59" s="171"/>
      <c r="BI59" s="171"/>
      <c r="BJ59" s="171"/>
      <c r="BK59" s="171"/>
      <c r="BL59" s="171"/>
      <c r="BM59" s="171"/>
      <c r="BN59" s="151">
        <v>3.5</v>
      </c>
      <c r="BO59" s="171"/>
      <c r="BP59" s="171">
        <v>3.5</v>
      </c>
      <c r="BQ59" s="171"/>
      <c r="BR59" s="171"/>
      <c r="BS59" s="171">
        <v>3.5</v>
      </c>
      <c r="BT59" s="171"/>
      <c r="BU59" s="171">
        <v>3.5</v>
      </c>
      <c r="BV59" s="171"/>
      <c r="BW59" s="171"/>
      <c r="BX59" s="171"/>
      <c r="BY59" s="171"/>
      <c r="BZ59" s="171"/>
      <c r="CA59" s="171"/>
      <c r="CB59" s="171"/>
      <c r="CC59" s="171"/>
      <c r="CD59" s="171"/>
      <c r="CE59" s="151">
        <v>3.5</v>
      </c>
    </row>
    <row r="60" spans="1:83" ht="108.5" x14ac:dyDescent="0.35">
      <c r="A60" s="175" t="s">
        <v>301</v>
      </c>
      <c r="B60" s="173" t="s">
        <v>390</v>
      </c>
      <c r="C60" s="173" t="s">
        <v>195</v>
      </c>
      <c r="D60" s="173" t="s">
        <v>302</v>
      </c>
      <c r="E60" s="173" t="s">
        <v>300</v>
      </c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73" t="s">
        <v>151</v>
      </c>
      <c r="U60" s="168"/>
      <c r="V60" s="169"/>
      <c r="W60" s="169"/>
      <c r="X60" s="169"/>
      <c r="Y60" s="169"/>
      <c r="Z60" s="167"/>
      <c r="AA60" s="171">
        <v>3.5</v>
      </c>
      <c r="AB60" s="171"/>
      <c r="AC60" s="171"/>
      <c r="AD60" s="171">
        <v>3.5</v>
      </c>
      <c r="AE60" s="171">
        <v>3.5</v>
      </c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4">
        <v>3.5</v>
      </c>
      <c r="AS60" s="171"/>
      <c r="AT60" s="171">
        <v>3.5</v>
      </c>
      <c r="AU60" s="171"/>
      <c r="AV60" s="171"/>
      <c r="AW60" s="171">
        <v>3.5</v>
      </c>
      <c r="AX60" s="171"/>
      <c r="AY60" s="171"/>
      <c r="AZ60" s="171">
        <v>3.5</v>
      </c>
      <c r="BA60" s="171">
        <v>3.5</v>
      </c>
      <c r="BB60" s="171"/>
      <c r="BC60" s="171"/>
      <c r="BD60" s="171"/>
      <c r="BE60" s="171"/>
      <c r="BF60" s="171"/>
      <c r="BG60" s="171"/>
      <c r="BH60" s="171"/>
      <c r="BI60" s="171"/>
      <c r="BJ60" s="171"/>
      <c r="BK60" s="171"/>
      <c r="BL60" s="171"/>
      <c r="BM60" s="171"/>
      <c r="BN60" s="174">
        <v>3.5</v>
      </c>
      <c r="BO60" s="171"/>
      <c r="BP60" s="171">
        <v>3.5</v>
      </c>
      <c r="BQ60" s="171"/>
      <c r="BR60" s="171"/>
      <c r="BS60" s="171">
        <v>3.5</v>
      </c>
      <c r="BT60" s="171"/>
      <c r="BU60" s="171">
        <v>3.5</v>
      </c>
      <c r="BV60" s="171"/>
      <c r="BW60" s="171"/>
      <c r="BX60" s="171"/>
      <c r="BY60" s="171"/>
      <c r="BZ60" s="171"/>
      <c r="CA60" s="171"/>
      <c r="CB60" s="171"/>
      <c r="CC60" s="171"/>
      <c r="CD60" s="171"/>
      <c r="CE60" s="174">
        <v>3.5</v>
      </c>
    </row>
    <row r="61" spans="1:83" ht="15" x14ac:dyDescent="0.35">
      <c r="A61" s="170" t="s">
        <v>347</v>
      </c>
      <c r="B61" s="147" t="s">
        <v>390</v>
      </c>
      <c r="C61" s="147" t="s">
        <v>188</v>
      </c>
      <c r="D61" s="147" t="s">
        <v>337</v>
      </c>
      <c r="E61" s="147"/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47"/>
      <c r="U61" s="168"/>
      <c r="V61" s="169"/>
      <c r="W61" s="169"/>
      <c r="X61" s="169"/>
      <c r="Y61" s="169"/>
      <c r="Z61" s="167"/>
      <c r="AA61" s="171">
        <v>7690.1</v>
      </c>
      <c r="AB61" s="171"/>
      <c r="AC61" s="171"/>
      <c r="AD61" s="171">
        <v>2012.5</v>
      </c>
      <c r="AE61" s="171">
        <v>2012.5</v>
      </c>
      <c r="AF61" s="171">
        <v>1177.2</v>
      </c>
      <c r="AG61" s="171">
        <v>1177.2</v>
      </c>
      <c r="AH61" s="171">
        <v>332.6</v>
      </c>
      <c r="AI61" s="171">
        <v>332.6</v>
      </c>
      <c r="AJ61" s="171"/>
      <c r="AK61" s="171"/>
      <c r="AL61" s="171">
        <v>32.6</v>
      </c>
      <c r="AM61" s="171"/>
      <c r="AN61" s="171"/>
      <c r="AO61" s="171"/>
      <c r="AP61" s="171"/>
      <c r="AQ61" s="171"/>
      <c r="AR61" s="148">
        <v>7722.7</v>
      </c>
      <c r="AS61" s="171"/>
      <c r="AT61" s="171">
        <v>2012.5</v>
      </c>
      <c r="AU61" s="171">
        <v>1177.2</v>
      </c>
      <c r="AV61" s="171"/>
      <c r="AW61" s="171">
        <v>5915.5</v>
      </c>
      <c r="AX61" s="171"/>
      <c r="AY61" s="171"/>
      <c r="AZ61" s="171"/>
      <c r="BA61" s="171"/>
      <c r="BB61" s="171">
        <v>1177.2</v>
      </c>
      <c r="BC61" s="171">
        <v>1177.2</v>
      </c>
      <c r="BD61" s="171"/>
      <c r="BE61" s="171"/>
      <c r="BF61" s="171"/>
      <c r="BG61" s="171"/>
      <c r="BH61" s="171"/>
      <c r="BI61" s="171"/>
      <c r="BJ61" s="171"/>
      <c r="BK61" s="171"/>
      <c r="BL61" s="171"/>
      <c r="BM61" s="171"/>
      <c r="BN61" s="148">
        <v>5915.5</v>
      </c>
      <c r="BO61" s="171"/>
      <c r="BP61" s="171"/>
      <c r="BQ61" s="171">
        <v>1177.2</v>
      </c>
      <c r="BR61" s="171"/>
      <c r="BS61" s="171">
        <v>8631.9</v>
      </c>
      <c r="BT61" s="171"/>
      <c r="BU61" s="171">
        <v>2225.6999999999998</v>
      </c>
      <c r="BV61" s="171">
        <v>1177.2</v>
      </c>
      <c r="BW61" s="171">
        <v>303.5</v>
      </c>
      <c r="BX61" s="171"/>
      <c r="BY61" s="171"/>
      <c r="BZ61" s="171"/>
      <c r="CA61" s="171"/>
      <c r="CB61" s="171"/>
      <c r="CC61" s="171"/>
      <c r="CD61" s="171"/>
      <c r="CE61" s="148">
        <v>8631.9</v>
      </c>
    </row>
    <row r="62" spans="1:83" ht="15" x14ac:dyDescent="0.35">
      <c r="A62" s="170" t="s">
        <v>348</v>
      </c>
      <c r="B62" s="147" t="s">
        <v>390</v>
      </c>
      <c r="C62" s="147" t="s">
        <v>188</v>
      </c>
      <c r="D62" s="147" t="s">
        <v>189</v>
      </c>
      <c r="E62" s="147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47"/>
      <c r="U62" s="168"/>
      <c r="V62" s="169"/>
      <c r="W62" s="169"/>
      <c r="X62" s="169"/>
      <c r="Y62" s="169"/>
      <c r="Z62" s="167"/>
      <c r="AA62" s="171">
        <v>7630.1</v>
      </c>
      <c r="AB62" s="171"/>
      <c r="AC62" s="171"/>
      <c r="AD62" s="171">
        <v>2012.5</v>
      </c>
      <c r="AE62" s="171">
        <v>2012.5</v>
      </c>
      <c r="AF62" s="171">
        <v>1177.2</v>
      </c>
      <c r="AG62" s="171">
        <v>1177.2</v>
      </c>
      <c r="AH62" s="171">
        <v>332.6</v>
      </c>
      <c r="AI62" s="171">
        <v>332.6</v>
      </c>
      <c r="AJ62" s="171"/>
      <c r="AK62" s="171"/>
      <c r="AL62" s="171">
        <v>32.6</v>
      </c>
      <c r="AM62" s="171"/>
      <c r="AN62" s="171"/>
      <c r="AO62" s="171"/>
      <c r="AP62" s="171"/>
      <c r="AQ62" s="171"/>
      <c r="AR62" s="148">
        <v>7662.7</v>
      </c>
      <c r="AS62" s="171"/>
      <c r="AT62" s="171">
        <v>2012.5</v>
      </c>
      <c r="AU62" s="171">
        <v>1177.2</v>
      </c>
      <c r="AV62" s="171"/>
      <c r="AW62" s="171">
        <v>5855.5</v>
      </c>
      <c r="AX62" s="171"/>
      <c r="AY62" s="171"/>
      <c r="AZ62" s="171"/>
      <c r="BA62" s="171"/>
      <c r="BB62" s="171">
        <v>1177.2</v>
      </c>
      <c r="BC62" s="171">
        <v>1177.2</v>
      </c>
      <c r="BD62" s="171"/>
      <c r="BE62" s="171"/>
      <c r="BF62" s="171"/>
      <c r="BG62" s="171"/>
      <c r="BH62" s="171"/>
      <c r="BI62" s="171"/>
      <c r="BJ62" s="171"/>
      <c r="BK62" s="171"/>
      <c r="BL62" s="171"/>
      <c r="BM62" s="171"/>
      <c r="BN62" s="148">
        <v>5855.5</v>
      </c>
      <c r="BO62" s="171"/>
      <c r="BP62" s="171"/>
      <c r="BQ62" s="171">
        <v>1177.2</v>
      </c>
      <c r="BR62" s="171"/>
      <c r="BS62" s="171">
        <v>8571.9</v>
      </c>
      <c r="BT62" s="171"/>
      <c r="BU62" s="171">
        <v>2225.6999999999998</v>
      </c>
      <c r="BV62" s="171">
        <v>1177.2</v>
      </c>
      <c r="BW62" s="171">
        <v>303.5</v>
      </c>
      <c r="BX62" s="171"/>
      <c r="BY62" s="171"/>
      <c r="BZ62" s="171"/>
      <c r="CA62" s="171"/>
      <c r="CB62" s="171"/>
      <c r="CC62" s="171"/>
      <c r="CD62" s="171"/>
      <c r="CE62" s="148">
        <v>8571.9</v>
      </c>
    </row>
    <row r="63" spans="1:83" ht="93" x14ac:dyDescent="0.35">
      <c r="A63" s="149" t="s">
        <v>185</v>
      </c>
      <c r="B63" s="150" t="s">
        <v>390</v>
      </c>
      <c r="C63" s="150" t="s">
        <v>188</v>
      </c>
      <c r="D63" s="150" t="s">
        <v>189</v>
      </c>
      <c r="E63" s="150" t="s">
        <v>186</v>
      </c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50"/>
      <c r="U63" s="168"/>
      <c r="V63" s="169"/>
      <c r="W63" s="169"/>
      <c r="X63" s="169"/>
      <c r="Y63" s="169"/>
      <c r="Z63" s="167"/>
      <c r="AA63" s="171">
        <v>2345.1</v>
      </c>
      <c r="AB63" s="171"/>
      <c r="AC63" s="171"/>
      <c r="AD63" s="171">
        <v>2012.5</v>
      </c>
      <c r="AE63" s="171">
        <v>2012.5</v>
      </c>
      <c r="AF63" s="171"/>
      <c r="AG63" s="171"/>
      <c r="AH63" s="171">
        <v>332.6</v>
      </c>
      <c r="AI63" s="171">
        <v>332.6</v>
      </c>
      <c r="AJ63" s="171"/>
      <c r="AK63" s="171"/>
      <c r="AL63" s="171"/>
      <c r="AM63" s="171"/>
      <c r="AN63" s="171"/>
      <c r="AO63" s="171"/>
      <c r="AP63" s="171"/>
      <c r="AQ63" s="171"/>
      <c r="AR63" s="151">
        <v>2345.1</v>
      </c>
      <c r="AS63" s="171"/>
      <c r="AT63" s="171">
        <v>2012.5</v>
      </c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/>
      <c r="BN63" s="151"/>
      <c r="BO63" s="171"/>
      <c r="BP63" s="171"/>
      <c r="BQ63" s="171"/>
      <c r="BR63" s="171"/>
      <c r="BS63" s="171"/>
      <c r="BT63" s="171"/>
      <c r="BU63" s="171"/>
      <c r="BV63" s="171"/>
      <c r="BW63" s="171"/>
      <c r="BX63" s="171"/>
      <c r="BY63" s="171"/>
      <c r="BZ63" s="171"/>
      <c r="CA63" s="171"/>
      <c r="CB63" s="171"/>
      <c r="CC63" s="171"/>
      <c r="CD63" s="171"/>
      <c r="CE63" s="151"/>
    </row>
    <row r="64" spans="1:83" ht="139.5" x14ac:dyDescent="0.35">
      <c r="A64" s="172" t="s">
        <v>187</v>
      </c>
      <c r="B64" s="173" t="s">
        <v>390</v>
      </c>
      <c r="C64" s="173" t="s">
        <v>188</v>
      </c>
      <c r="D64" s="173" t="s">
        <v>189</v>
      </c>
      <c r="E64" s="173" t="s">
        <v>186</v>
      </c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73" t="s">
        <v>151</v>
      </c>
      <c r="U64" s="168"/>
      <c r="V64" s="169"/>
      <c r="W64" s="169"/>
      <c r="X64" s="169"/>
      <c r="Y64" s="169"/>
      <c r="Z64" s="167"/>
      <c r="AA64" s="171">
        <v>2345.1</v>
      </c>
      <c r="AB64" s="171"/>
      <c r="AC64" s="171"/>
      <c r="AD64" s="171">
        <v>2012.5</v>
      </c>
      <c r="AE64" s="171">
        <v>2012.5</v>
      </c>
      <c r="AF64" s="171"/>
      <c r="AG64" s="171"/>
      <c r="AH64" s="171">
        <v>332.6</v>
      </c>
      <c r="AI64" s="171">
        <v>332.6</v>
      </c>
      <c r="AJ64" s="171"/>
      <c r="AK64" s="171"/>
      <c r="AL64" s="171"/>
      <c r="AM64" s="171"/>
      <c r="AN64" s="171"/>
      <c r="AO64" s="171"/>
      <c r="AP64" s="171"/>
      <c r="AQ64" s="171"/>
      <c r="AR64" s="174">
        <v>2345.1</v>
      </c>
      <c r="AS64" s="171"/>
      <c r="AT64" s="171">
        <v>2012.5</v>
      </c>
      <c r="AU64" s="171"/>
      <c r="AV64" s="171"/>
      <c r="AW64" s="171"/>
      <c r="AX64" s="171"/>
      <c r="AY64" s="171"/>
      <c r="AZ64" s="171"/>
      <c r="BA64" s="171"/>
      <c r="BB64" s="171"/>
      <c r="BC64" s="171"/>
      <c r="BD64" s="171"/>
      <c r="BE64" s="171"/>
      <c r="BF64" s="171"/>
      <c r="BG64" s="171"/>
      <c r="BH64" s="171"/>
      <c r="BI64" s="171"/>
      <c r="BJ64" s="171"/>
      <c r="BK64" s="171"/>
      <c r="BL64" s="171"/>
      <c r="BM64" s="171"/>
      <c r="BN64" s="174"/>
      <c r="BO64" s="171"/>
      <c r="BP64" s="171"/>
      <c r="BQ64" s="171"/>
      <c r="BR64" s="171"/>
      <c r="BS64" s="171"/>
      <c r="BT64" s="171"/>
      <c r="BU64" s="171"/>
      <c r="BV64" s="171"/>
      <c r="BW64" s="171"/>
      <c r="BX64" s="171"/>
      <c r="BY64" s="171"/>
      <c r="BZ64" s="171"/>
      <c r="CA64" s="171"/>
      <c r="CB64" s="171"/>
      <c r="CC64" s="171"/>
      <c r="CD64" s="171"/>
      <c r="CE64" s="174"/>
    </row>
    <row r="65" spans="1:83" ht="31" x14ac:dyDescent="0.35">
      <c r="A65" s="149" t="s">
        <v>230</v>
      </c>
      <c r="B65" s="150" t="s">
        <v>390</v>
      </c>
      <c r="C65" s="150" t="s">
        <v>188</v>
      </c>
      <c r="D65" s="150" t="s">
        <v>189</v>
      </c>
      <c r="E65" s="150" t="s">
        <v>231</v>
      </c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168"/>
      <c r="Q65" s="168"/>
      <c r="R65" s="168"/>
      <c r="S65" s="168"/>
      <c r="T65" s="150"/>
      <c r="U65" s="168"/>
      <c r="V65" s="169"/>
      <c r="W65" s="169"/>
      <c r="X65" s="169"/>
      <c r="Y65" s="169"/>
      <c r="Z65" s="167"/>
      <c r="AA65" s="171">
        <v>1667.4</v>
      </c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>
        <v>12.6</v>
      </c>
      <c r="AM65" s="171"/>
      <c r="AN65" s="171"/>
      <c r="AO65" s="171"/>
      <c r="AP65" s="171"/>
      <c r="AQ65" s="171"/>
      <c r="AR65" s="151">
        <v>1680</v>
      </c>
      <c r="AS65" s="171"/>
      <c r="AT65" s="171"/>
      <c r="AU65" s="171"/>
      <c r="AV65" s="171"/>
      <c r="AW65" s="171">
        <v>2100</v>
      </c>
      <c r="AX65" s="171"/>
      <c r="AY65" s="171"/>
      <c r="AZ65" s="171"/>
      <c r="BA65" s="171"/>
      <c r="BB65" s="171"/>
      <c r="BC65" s="171"/>
      <c r="BD65" s="171"/>
      <c r="BE65" s="171"/>
      <c r="BF65" s="171"/>
      <c r="BG65" s="171"/>
      <c r="BH65" s="171"/>
      <c r="BI65" s="171"/>
      <c r="BJ65" s="171"/>
      <c r="BK65" s="171"/>
      <c r="BL65" s="171"/>
      <c r="BM65" s="171"/>
      <c r="BN65" s="151">
        <v>2100</v>
      </c>
      <c r="BO65" s="171"/>
      <c r="BP65" s="171"/>
      <c r="BQ65" s="171"/>
      <c r="BR65" s="171"/>
      <c r="BS65" s="171">
        <v>2200</v>
      </c>
      <c r="BT65" s="171"/>
      <c r="BU65" s="171"/>
      <c r="BV65" s="171"/>
      <c r="BW65" s="171"/>
      <c r="BX65" s="171"/>
      <c r="BY65" s="171"/>
      <c r="BZ65" s="171"/>
      <c r="CA65" s="171"/>
      <c r="CB65" s="171"/>
      <c r="CC65" s="171"/>
      <c r="CD65" s="171"/>
      <c r="CE65" s="151">
        <v>2200</v>
      </c>
    </row>
    <row r="66" spans="1:83" ht="62" x14ac:dyDescent="0.35">
      <c r="A66" s="175" t="s">
        <v>232</v>
      </c>
      <c r="B66" s="173" t="s">
        <v>390</v>
      </c>
      <c r="C66" s="173" t="s">
        <v>188</v>
      </c>
      <c r="D66" s="173" t="s">
        <v>189</v>
      </c>
      <c r="E66" s="173" t="s">
        <v>231</v>
      </c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73" t="s">
        <v>151</v>
      </c>
      <c r="U66" s="168"/>
      <c r="V66" s="169"/>
      <c r="W66" s="169"/>
      <c r="X66" s="169"/>
      <c r="Y66" s="169"/>
      <c r="Z66" s="167"/>
      <c r="AA66" s="171">
        <v>1667.4</v>
      </c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>
        <v>12.6</v>
      </c>
      <c r="AM66" s="171"/>
      <c r="AN66" s="171"/>
      <c r="AO66" s="171"/>
      <c r="AP66" s="171"/>
      <c r="AQ66" s="171"/>
      <c r="AR66" s="174">
        <v>1680</v>
      </c>
      <c r="AS66" s="171"/>
      <c r="AT66" s="171"/>
      <c r="AU66" s="171"/>
      <c r="AV66" s="171"/>
      <c r="AW66" s="171">
        <v>2100</v>
      </c>
      <c r="AX66" s="171"/>
      <c r="AY66" s="171"/>
      <c r="AZ66" s="171"/>
      <c r="BA66" s="171"/>
      <c r="BB66" s="171"/>
      <c r="BC66" s="171"/>
      <c r="BD66" s="171"/>
      <c r="BE66" s="171"/>
      <c r="BF66" s="171"/>
      <c r="BG66" s="171"/>
      <c r="BH66" s="171"/>
      <c r="BI66" s="171"/>
      <c r="BJ66" s="171"/>
      <c r="BK66" s="171"/>
      <c r="BL66" s="171"/>
      <c r="BM66" s="171"/>
      <c r="BN66" s="174">
        <v>2100</v>
      </c>
      <c r="BO66" s="171"/>
      <c r="BP66" s="171"/>
      <c r="BQ66" s="171"/>
      <c r="BR66" s="171"/>
      <c r="BS66" s="171">
        <v>2200</v>
      </c>
      <c r="BT66" s="171"/>
      <c r="BU66" s="171"/>
      <c r="BV66" s="171"/>
      <c r="BW66" s="171"/>
      <c r="BX66" s="171"/>
      <c r="BY66" s="171"/>
      <c r="BZ66" s="171"/>
      <c r="CA66" s="171"/>
      <c r="CB66" s="171"/>
      <c r="CC66" s="171"/>
      <c r="CD66" s="171"/>
      <c r="CE66" s="174">
        <v>2200</v>
      </c>
    </row>
    <row r="67" spans="1:83" ht="31" x14ac:dyDescent="0.35">
      <c r="A67" s="149" t="s">
        <v>233</v>
      </c>
      <c r="B67" s="150" t="s">
        <v>390</v>
      </c>
      <c r="C67" s="150" t="s">
        <v>188</v>
      </c>
      <c r="D67" s="150" t="s">
        <v>189</v>
      </c>
      <c r="E67" s="150" t="s">
        <v>234</v>
      </c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50"/>
      <c r="U67" s="168"/>
      <c r="V67" s="169"/>
      <c r="W67" s="169"/>
      <c r="X67" s="169"/>
      <c r="Y67" s="169"/>
      <c r="Z67" s="167"/>
      <c r="AA67" s="171">
        <v>520</v>
      </c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>
        <v>-140</v>
      </c>
      <c r="AM67" s="171"/>
      <c r="AN67" s="171"/>
      <c r="AO67" s="171"/>
      <c r="AP67" s="171"/>
      <c r="AQ67" s="171"/>
      <c r="AR67" s="151">
        <v>380</v>
      </c>
      <c r="AS67" s="171"/>
      <c r="AT67" s="171"/>
      <c r="AU67" s="171"/>
      <c r="AV67" s="171"/>
      <c r="AW67" s="171">
        <v>700</v>
      </c>
      <c r="AX67" s="171"/>
      <c r="AY67" s="171"/>
      <c r="AZ67" s="171"/>
      <c r="BA67" s="171"/>
      <c r="BB67" s="171"/>
      <c r="BC67" s="171"/>
      <c r="BD67" s="171"/>
      <c r="BE67" s="171"/>
      <c r="BF67" s="171"/>
      <c r="BG67" s="171"/>
      <c r="BH67" s="171"/>
      <c r="BI67" s="171"/>
      <c r="BJ67" s="171"/>
      <c r="BK67" s="171"/>
      <c r="BL67" s="171"/>
      <c r="BM67" s="171"/>
      <c r="BN67" s="151">
        <v>700</v>
      </c>
      <c r="BO67" s="171"/>
      <c r="BP67" s="171"/>
      <c r="BQ67" s="171"/>
      <c r="BR67" s="171"/>
      <c r="BS67" s="171">
        <v>700</v>
      </c>
      <c r="BT67" s="171"/>
      <c r="BU67" s="171"/>
      <c r="BV67" s="171"/>
      <c r="BW67" s="171"/>
      <c r="BX67" s="171"/>
      <c r="BY67" s="171"/>
      <c r="BZ67" s="171"/>
      <c r="CA67" s="171"/>
      <c r="CB67" s="171"/>
      <c r="CC67" s="171"/>
      <c r="CD67" s="171"/>
      <c r="CE67" s="151">
        <v>700</v>
      </c>
    </row>
    <row r="68" spans="1:83" ht="77.5" x14ac:dyDescent="0.35">
      <c r="A68" s="175" t="s">
        <v>235</v>
      </c>
      <c r="B68" s="173" t="s">
        <v>390</v>
      </c>
      <c r="C68" s="173" t="s">
        <v>188</v>
      </c>
      <c r="D68" s="173" t="s">
        <v>189</v>
      </c>
      <c r="E68" s="173" t="s">
        <v>234</v>
      </c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73" t="s">
        <v>151</v>
      </c>
      <c r="U68" s="168"/>
      <c r="V68" s="169"/>
      <c r="W68" s="169"/>
      <c r="X68" s="169"/>
      <c r="Y68" s="169"/>
      <c r="Z68" s="167"/>
      <c r="AA68" s="171">
        <v>520</v>
      </c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>
        <v>-140</v>
      </c>
      <c r="AM68" s="171"/>
      <c r="AN68" s="171"/>
      <c r="AO68" s="171"/>
      <c r="AP68" s="171"/>
      <c r="AQ68" s="171"/>
      <c r="AR68" s="174">
        <v>380</v>
      </c>
      <c r="AS68" s="171"/>
      <c r="AT68" s="171"/>
      <c r="AU68" s="171"/>
      <c r="AV68" s="171"/>
      <c r="AW68" s="171">
        <v>700</v>
      </c>
      <c r="AX68" s="171"/>
      <c r="AY68" s="171"/>
      <c r="AZ68" s="171"/>
      <c r="BA68" s="171"/>
      <c r="BB68" s="171"/>
      <c r="BC68" s="171"/>
      <c r="BD68" s="171"/>
      <c r="BE68" s="171"/>
      <c r="BF68" s="171"/>
      <c r="BG68" s="171"/>
      <c r="BH68" s="171"/>
      <c r="BI68" s="171"/>
      <c r="BJ68" s="171"/>
      <c r="BK68" s="171"/>
      <c r="BL68" s="171"/>
      <c r="BM68" s="171"/>
      <c r="BN68" s="174">
        <v>700</v>
      </c>
      <c r="BO68" s="171"/>
      <c r="BP68" s="171"/>
      <c r="BQ68" s="171"/>
      <c r="BR68" s="171"/>
      <c r="BS68" s="171">
        <v>700</v>
      </c>
      <c r="BT68" s="171"/>
      <c r="BU68" s="171"/>
      <c r="BV68" s="171"/>
      <c r="BW68" s="171"/>
      <c r="BX68" s="171"/>
      <c r="BY68" s="171"/>
      <c r="BZ68" s="171"/>
      <c r="CA68" s="171"/>
      <c r="CB68" s="171"/>
      <c r="CC68" s="171"/>
      <c r="CD68" s="171"/>
      <c r="CE68" s="174">
        <v>700</v>
      </c>
    </row>
    <row r="69" spans="1:83" ht="31" x14ac:dyDescent="0.35">
      <c r="A69" s="149" t="s">
        <v>236</v>
      </c>
      <c r="B69" s="150" t="s">
        <v>390</v>
      </c>
      <c r="C69" s="150" t="s">
        <v>188</v>
      </c>
      <c r="D69" s="150" t="s">
        <v>189</v>
      </c>
      <c r="E69" s="150" t="s">
        <v>237</v>
      </c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50"/>
      <c r="U69" s="168"/>
      <c r="V69" s="169"/>
      <c r="W69" s="169"/>
      <c r="X69" s="169"/>
      <c r="Y69" s="169"/>
      <c r="Z69" s="167"/>
      <c r="AA69" s="171">
        <v>1920.4</v>
      </c>
      <c r="AB69" s="171"/>
      <c r="AC69" s="171"/>
      <c r="AD69" s="171"/>
      <c r="AE69" s="171"/>
      <c r="AF69" s="171"/>
      <c r="AG69" s="171"/>
      <c r="AH69" s="171"/>
      <c r="AI69" s="171"/>
      <c r="AJ69" s="171"/>
      <c r="AK69" s="171"/>
      <c r="AL69" s="171">
        <v>160</v>
      </c>
      <c r="AM69" s="171"/>
      <c r="AN69" s="171"/>
      <c r="AO69" s="171"/>
      <c r="AP69" s="171"/>
      <c r="AQ69" s="171"/>
      <c r="AR69" s="151">
        <v>2080.4</v>
      </c>
      <c r="AS69" s="171"/>
      <c r="AT69" s="171"/>
      <c r="AU69" s="171"/>
      <c r="AV69" s="171"/>
      <c r="AW69" s="171">
        <v>1878.3</v>
      </c>
      <c r="AX69" s="171"/>
      <c r="AY69" s="171"/>
      <c r="AZ69" s="171"/>
      <c r="BA69" s="171"/>
      <c r="BB69" s="171"/>
      <c r="BC69" s="171"/>
      <c r="BD69" s="171"/>
      <c r="BE69" s="171"/>
      <c r="BF69" s="171"/>
      <c r="BG69" s="171"/>
      <c r="BH69" s="171"/>
      <c r="BI69" s="171"/>
      <c r="BJ69" s="171"/>
      <c r="BK69" s="171"/>
      <c r="BL69" s="171"/>
      <c r="BM69" s="171"/>
      <c r="BN69" s="151">
        <v>1878.3</v>
      </c>
      <c r="BO69" s="171"/>
      <c r="BP69" s="171"/>
      <c r="BQ69" s="171"/>
      <c r="BR69" s="171"/>
      <c r="BS69" s="171">
        <v>1965.5</v>
      </c>
      <c r="BT69" s="171"/>
      <c r="BU69" s="171"/>
      <c r="BV69" s="171"/>
      <c r="BW69" s="171"/>
      <c r="BX69" s="171"/>
      <c r="BY69" s="171"/>
      <c r="BZ69" s="171"/>
      <c r="CA69" s="171"/>
      <c r="CB69" s="171"/>
      <c r="CC69" s="171"/>
      <c r="CD69" s="171"/>
      <c r="CE69" s="151">
        <v>1965.5</v>
      </c>
    </row>
    <row r="70" spans="1:83" ht="62" x14ac:dyDescent="0.35">
      <c r="A70" s="175" t="s">
        <v>238</v>
      </c>
      <c r="B70" s="173" t="s">
        <v>390</v>
      </c>
      <c r="C70" s="173" t="s">
        <v>188</v>
      </c>
      <c r="D70" s="173" t="s">
        <v>189</v>
      </c>
      <c r="E70" s="173" t="s">
        <v>237</v>
      </c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73" t="s">
        <v>151</v>
      </c>
      <c r="U70" s="168"/>
      <c r="V70" s="169"/>
      <c r="W70" s="169"/>
      <c r="X70" s="169"/>
      <c r="Y70" s="169"/>
      <c r="Z70" s="167"/>
      <c r="AA70" s="171">
        <v>1920.4</v>
      </c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>
        <v>160</v>
      </c>
      <c r="AM70" s="171"/>
      <c r="AN70" s="171"/>
      <c r="AO70" s="171"/>
      <c r="AP70" s="171"/>
      <c r="AQ70" s="171"/>
      <c r="AR70" s="174">
        <v>2080.4</v>
      </c>
      <c r="AS70" s="171"/>
      <c r="AT70" s="171"/>
      <c r="AU70" s="171"/>
      <c r="AV70" s="171"/>
      <c r="AW70" s="171">
        <v>1878.3</v>
      </c>
      <c r="AX70" s="171"/>
      <c r="AY70" s="171"/>
      <c r="AZ70" s="171"/>
      <c r="BA70" s="171"/>
      <c r="BB70" s="171"/>
      <c r="BC70" s="171"/>
      <c r="BD70" s="171"/>
      <c r="BE70" s="171"/>
      <c r="BF70" s="171"/>
      <c r="BG70" s="171"/>
      <c r="BH70" s="171"/>
      <c r="BI70" s="171"/>
      <c r="BJ70" s="171"/>
      <c r="BK70" s="171"/>
      <c r="BL70" s="171"/>
      <c r="BM70" s="171"/>
      <c r="BN70" s="174">
        <v>1878.3</v>
      </c>
      <c r="BO70" s="171"/>
      <c r="BP70" s="171"/>
      <c r="BQ70" s="171"/>
      <c r="BR70" s="171"/>
      <c r="BS70" s="171">
        <v>1965.5</v>
      </c>
      <c r="BT70" s="171"/>
      <c r="BU70" s="171"/>
      <c r="BV70" s="171"/>
      <c r="BW70" s="171"/>
      <c r="BX70" s="171"/>
      <c r="BY70" s="171"/>
      <c r="BZ70" s="171"/>
      <c r="CA70" s="171"/>
      <c r="CB70" s="171"/>
      <c r="CC70" s="171"/>
      <c r="CD70" s="171"/>
      <c r="CE70" s="174">
        <v>1965.5</v>
      </c>
    </row>
    <row r="71" spans="1:83" ht="62" x14ac:dyDescent="0.35">
      <c r="A71" s="149" t="s">
        <v>239</v>
      </c>
      <c r="B71" s="150" t="s">
        <v>390</v>
      </c>
      <c r="C71" s="150" t="s">
        <v>188</v>
      </c>
      <c r="D71" s="150" t="s">
        <v>189</v>
      </c>
      <c r="E71" s="150" t="s">
        <v>240</v>
      </c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50"/>
      <c r="U71" s="168"/>
      <c r="V71" s="169"/>
      <c r="W71" s="169"/>
      <c r="X71" s="169"/>
      <c r="Y71" s="169"/>
      <c r="Z71" s="167"/>
      <c r="AA71" s="171">
        <v>1177.2</v>
      </c>
      <c r="AB71" s="171"/>
      <c r="AC71" s="171"/>
      <c r="AD71" s="171"/>
      <c r="AE71" s="171"/>
      <c r="AF71" s="171">
        <v>1177.2</v>
      </c>
      <c r="AG71" s="171">
        <v>1177.2</v>
      </c>
      <c r="AH71" s="171"/>
      <c r="AI71" s="171"/>
      <c r="AJ71" s="171"/>
      <c r="AK71" s="171"/>
      <c r="AL71" s="171"/>
      <c r="AM71" s="171"/>
      <c r="AN71" s="171"/>
      <c r="AO71" s="171"/>
      <c r="AP71" s="171"/>
      <c r="AQ71" s="171"/>
      <c r="AR71" s="151">
        <v>1177.2</v>
      </c>
      <c r="AS71" s="171"/>
      <c r="AT71" s="171"/>
      <c r="AU71" s="171">
        <v>1177.2</v>
      </c>
      <c r="AV71" s="171"/>
      <c r="AW71" s="171">
        <v>1177.2</v>
      </c>
      <c r="AX71" s="171"/>
      <c r="AY71" s="171"/>
      <c r="AZ71" s="171"/>
      <c r="BA71" s="171"/>
      <c r="BB71" s="171">
        <v>1177.2</v>
      </c>
      <c r="BC71" s="171">
        <v>1177.2</v>
      </c>
      <c r="BD71" s="171"/>
      <c r="BE71" s="171"/>
      <c r="BF71" s="171"/>
      <c r="BG71" s="171"/>
      <c r="BH71" s="171"/>
      <c r="BI71" s="171"/>
      <c r="BJ71" s="171"/>
      <c r="BK71" s="171"/>
      <c r="BL71" s="171"/>
      <c r="BM71" s="171"/>
      <c r="BN71" s="151">
        <v>1177.2</v>
      </c>
      <c r="BO71" s="171"/>
      <c r="BP71" s="171"/>
      <c r="BQ71" s="171">
        <v>1177.2</v>
      </c>
      <c r="BR71" s="171"/>
      <c r="BS71" s="171">
        <v>1177.2</v>
      </c>
      <c r="BT71" s="171"/>
      <c r="BU71" s="171"/>
      <c r="BV71" s="171">
        <v>1177.2</v>
      </c>
      <c r="BW71" s="171"/>
      <c r="BX71" s="171"/>
      <c r="BY71" s="171"/>
      <c r="BZ71" s="171"/>
      <c r="CA71" s="171"/>
      <c r="CB71" s="171"/>
      <c r="CC71" s="171"/>
      <c r="CD71" s="171"/>
      <c r="CE71" s="151">
        <v>1177.2</v>
      </c>
    </row>
    <row r="72" spans="1:83" ht="93" x14ac:dyDescent="0.35">
      <c r="A72" s="175" t="s">
        <v>241</v>
      </c>
      <c r="B72" s="173" t="s">
        <v>390</v>
      </c>
      <c r="C72" s="173" t="s">
        <v>188</v>
      </c>
      <c r="D72" s="173" t="s">
        <v>189</v>
      </c>
      <c r="E72" s="173" t="s">
        <v>240</v>
      </c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73" t="s">
        <v>151</v>
      </c>
      <c r="U72" s="168"/>
      <c r="V72" s="169"/>
      <c r="W72" s="169"/>
      <c r="X72" s="169"/>
      <c r="Y72" s="169"/>
      <c r="Z72" s="167"/>
      <c r="AA72" s="171">
        <v>1177.2</v>
      </c>
      <c r="AB72" s="171"/>
      <c r="AC72" s="171"/>
      <c r="AD72" s="171"/>
      <c r="AE72" s="171"/>
      <c r="AF72" s="171">
        <v>1177.2</v>
      </c>
      <c r="AG72" s="171">
        <v>1177.2</v>
      </c>
      <c r="AH72" s="171"/>
      <c r="AI72" s="171"/>
      <c r="AJ72" s="171"/>
      <c r="AK72" s="171"/>
      <c r="AL72" s="171"/>
      <c r="AM72" s="171"/>
      <c r="AN72" s="171"/>
      <c r="AO72" s="171"/>
      <c r="AP72" s="171"/>
      <c r="AQ72" s="171"/>
      <c r="AR72" s="174">
        <v>1177.2</v>
      </c>
      <c r="AS72" s="171"/>
      <c r="AT72" s="171"/>
      <c r="AU72" s="171">
        <v>1177.2</v>
      </c>
      <c r="AV72" s="171"/>
      <c r="AW72" s="171">
        <v>1177.2</v>
      </c>
      <c r="AX72" s="171"/>
      <c r="AY72" s="171"/>
      <c r="AZ72" s="171"/>
      <c r="BA72" s="171"/>
      <c r="BB72" s="171">
        <v>1177.2</v>
      </c>
      <c r="BC72" s="171">
        <v>1177.2</v>
      </c>
      <c r="BD72" s="171"/>
      <c r="BE72" s="171"/>
      <c r="BF72" s="171"/>
      <c r="BG72" s="171"/>
      <c r="BH72" s="171"/>
      <c r="BI72" s="171"/>
      <c r="BJ72" s="171"/>
      <c r="BK72" s="171"/>
      <c r="BL72" s="171"/>
      <c r="BM72" s="171"/>
      <c r="BN72" s="174">
        <v>1177.2</v>
      </c>
      <c r="BO72" s="171"/>
      <c r="BP72" s="171"/>
      <c r="BQ72" s="171">
        <v>1177.2</v>
      </c>
      <c r="BR72" s="171"/>
      <c r="BS72" s="171">
        <v>1177.2</v>
      </c>
      <c r="BT72" s="171"/>
      <c r="BU72" s="171"/>
      <c r="BV72" s="171">
        <v>1177.2</v>
      </c>
      <c r="BW72" s="171"/>
      <c r="BX72" s="171"/>
      <c r="BY72" s="171"/>
      <c r="BZ72" s="171"/>
      <c r="CA72" s="171"/>
      <c r="CB72" s="171"/>
      <c r="CC72" s="171"/>
      <c r="CD72" s="171"/>
      <c r="CE72" s="174">
        <v>1177.2</v>
      </c>
    </row>
    <row r="73" spans="1:83" ht="46.5" x14ac:dyDescent="0.35">
      <c r="A73" s="149" t="s">
        <v>246</v>
      </c>
      <c r="B73" s="150" t="s">
        <v>390</v>
      </c>
      <c r="C73" s="150" t="s">
        <v>188</v>
      </c>
      <c r="D73" s="150" t="s">
        <v>189</v>
      </c>
      <c r="E73" s="150" t="s">
        <v>247</v>
      </c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50"/>
      <c r="U73" s="168"/>
      <c r="V73" s="169"/>
      <c r="W73" s="169"/>
      <c r="X73" s="169"/>
      <c r="Y73" s="169"/>
      <c r="Z73" s="167"/>
      <c r="AA73" s="171"/>
      <c r="AB73" s="171"/>
      <c r="AC73" s="171"/>
      <c r="AD73" s="171"/>
      <c r="AE73" s="171"/>
      <c r="AF73" s="171"/>
      <c r="AG73" s="171"/>
      <c r="AH73" s="171"/>
      <c r="AI73" s="171"/>
      <c r="AJ73" s="171"/>
      <c r="AK73" s="171"/>
      <c r="AL73" s="171"/>
      <c r="AM73" s="171"/>
      <c r="AN73" s="171"/>
      <c r="AO73" s="171"/>
      <c r="AP73" s="171"/>
      <c r="AQ73" s="171"/>
      <c r="AR73" s="151"/>
      <c r="AS73" s="171"/>
      <c r="AT73" s="171"/>
      <c r="AU73" s="171"/>
      <c r="AV73" s="171"/>
      <c r="AW73" s="171"/>
      <c r="AX73" s="171"/>
      <c r="AY73" s="171"/>
      <c r="AZ73" s="171"/>
      <c r="BA73" s="171"/>
      <c r="BB73" s="171"/>
      <c r="BC73" s="171"/>
      <c r="BD73" s="171"/>
      <c r="BE73" s="171"/>
      <c r="BF73" s="171"/>
      <c r="BG73" s="171"/>
      <c r="BH73" s="171"/>
      <c r="BI73" s="171"/>
      <c r="BJ73" s="171"/>
      <c r="BK73" s="171"/>
      <c r="BL73" s="171"/>
      <c r="BM73" s="171"/>
      <c r="BN73" s="151"/>
      <c r="BO73" s="171"/>
      <c r="BP73" s="171"/>
      <c r="BQ73" s="171"/>
      <c r="BR73" s="171"/>
      <c r="BS73" s="171">
        <v>2529.1999999999998</v>
      </c>
      <c r="BT73" s="171"/>
      <c r="BU73" s="171">
        <v>2225.6999999999998</v>
      </c>
      <c r="BV73" s="171"/>
      <c r="BW73" s="171">
        <v>303.5</v>
      </c>
      <c r="BX73" s="171"/>
      <c r="BY73" s="171"/>
      <c r="BZ73" s="171"/>
      <c r="CA73" s="171"/>
      <c r="CB73" s="171"/>
      <c r="CC73" s="171"/>
      <c r="CD73" s="171"/>
      <c r="CE73" s="151">
        <v>2529.1999999999998</v>
      </c>
    </row>
    <row r="74" spans="1:83" ht="93" x14ac:dyDescent="0.35">
      <c r="A74" s="175" t="s">
        <v>248</v>
      </c>
      <c r="B74" s="173" t="s">
        <v>390</v>
      </c>
      <c r="C74" s="173" t="s">
        <v>188</v>
      </c>
      <c r="D74" s="173" t="s">
        <v>189</v>
      </c>
      <c r="E74" s="173" t="s">
        <v>247</v>
      </c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73" t="s">
        <v>151</v>
      </c>
      <c r="U74" s="168"/>
      <c r="V74" s="169"/>
      <c r="W74" s="169"/>
      <c r="X74" s="169"/>
      <c r="Y74" s="169"/>
      <c r="Z74" s="167"/>
      <c r="AA74" s="171"/>
      <c r="AB74" s="171"/>
      <c r="AC74" s="171"/>
      <c r="AD74" s="171"/>
      <c r="AE74" s="171"/>
      <c r="AF74" s="171"/>
      <c r="AG74" s="171"/>
      <c r="AH74" s="171"/>
      <c r="AI74" s="171"/>
      <c r="AJ74" s="171"/>
      <c r="AK74" s="171"/>
      <c r="AL74" s="171"/>
      <c r="AM74" s="171"/>
      <c r="AN74" s="171"/>
      <c r="AO74" s="171"/>
      <c r="AP74" s="171"/>
      <c r="AQ74" s="171"/>
      <c r="AR74" s="174"/>
      <c r="AS74" s="171"/>
      <c r="AT74" s="171"/>
      <c r="AU74" s="171"/>
      <c r="AV74" s="171"/>
      <c r="AW74" s="171"/>
      <c r="AX74" s="171"/>
      <c r="AY74" s="171"/>
      <c r="AZ74" s="171"/>
      <c r="BA74" s="171"/>
      <c r="BB74" s="171"/>
      <c r="BC74" s="171"/>
      <c r="BD74" s="171"/>
      <c r="BE74" s="171"/>
      <c r="BF74" s="171"/>
      <c r="BG74" s="171"/>
      <c r="BH74" s="171"/>
      <c r="BI74" s="171"/>
      <c r="BJ74" s="171"/>
      <c r="BK74" s="171"/>
      <c r="BL74" s="171"/>
      <c r="BM74" s="171"/>
      <c r="BN74" s="174"/>
      <c r="BO74" s="171"/>
      <c r="BP74" s="171"/>
      <c r="BQ74" s="171"/>
      <c r="BR74" s="171"/>
      <c r="BS74" s="171">
        <v>2529.1999999999998</v>
      </c>
      <c r="BT74" s="171"/>
      <c r="BU74" s="171">
        <v>2225.6999999999998</v>
      </c>
      <c r="BV74" s="171"/>
      <c r="BW74" s="171">
        <v>303.5</v>
      </c>
      <c r="BX74" s="171"/>
      <c r="BY74" s="171"/>
      <c r="BZ74" s="171"/>
      <c r="CA74" s="171"/>
      <c r="CB74" s="171"/>
      <c r="CC74" s="171"/>
      <c r="CD74" s="171"/>
      <c r="CE74" s="174">
        <v>2529.1999999999998</v>
      </c>
    </row>
    <row r="75" spans="1:83" ht="30" x14ac:dyDescent="0.35">
      <c r="A75" s="170" t="s">
        <v>349</v>
      </c>
      <c r="B75" s="147" t="s">
        <v>390</v>
      </c>
      <c r="C75" s="147" t="s">
        <v>188</v>
      </c>
      <c r="D75" s="147" t="s">
        <v>308</v>
      </c>
      <c r="E75" s="147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47"/>
      <c r="U75" s="168"/>
      <c r="V75" s="169"/>
      <c r="W75" s="169"/>
      <c r="X75" s="169"/>
      <c r="Y75" s="169"/>
      <c r="Z75" s="167"/>
      <c r="AA75" s="171">
        <v>60</v>
      </c>
      <c r="AB75" s="171"/>
      <c r="AC75" s="171"/>
      <c r="AD75" s="171"/>
      <c r="AE75" s="171"/>
      <c r="AF75" s="171"/>
      <c r="AG75" s="171"/>
      <c r="AH75" s="171"/>
      <c r="AI75" s="171"/>
      <c r="AJ75" s="171"/>
      <c r="AK75" s="171"/>
      <c r="AL75" s="171"/>
      <c r="AM75" s="171"/>
      <c r="AN75" s="171"/>
      <c r="AO75" s="171"/>
      <c r="AP75" s="171"/>
      <c r="AQ75" s="171"/>
      <c r="AR75" s="148">
        <v>60</v>
      </c>
      <c r="AS75" s="171"/>
      <c r="AT75" s="171"/>
      <c r="AU75" s="171"/>
      <c r="AV75" s="171"/>
      <c r="AW75" s="171">
        <v>60</v>
      </c>
      <c r="AX75" s="171"/>
      <c r="AY75" s="171"/>
      <c r="AZ75" s="171"/>
      <c r="BA75" s="171"/>
      <c r="BB75" s="171"/>
      <c r="BC75" s="171"/>
      <c r="BD75" s="171"/>
      <c r="BE75" s="171"/>
      <c r="BF75" s="171"/>
      <c r="BG75" s="171"/>
      <c r="BH75" s="171"/>
      <c r="BI75" s="171"/>
      <c r="BJ75" s="171"/>
      <c r="BK75" s="171"/>
      <c r="BL75" s="171"/>
      <c r="BM75" s="171"/>
      <c r="BN75" s="148">
        <v>60</v>
      </c>
      <c r="BO75" s="171"/>
      <c r="BP75" s="171"/>
      <c r="BQ75" s="171"/>
      <c r="BR75" s="171"/>
      <c r="BS75" s="171">
        <v>60</v>
      </c>
      <c r="BT75" s="171"/>
      <c r="BU75" s="171"/>
      <c r="BV75" s="171"/>
      <c r="BW75" s="171"/>
      <c r="BX75" s="171"/>
      <c r="BY75" s="171"/>
      <c r="BZ75" s="171"/>
      <c r="CA75" s="171"/>
      <c r="CB75" s="171"/>
      <c r="CC75" s="171"/>
      <c r="CD75" s="171"/>
      <c r="CE75" s="148">
        <v>60</v>
      </c>
    </row>
    <row r="76" spans="1:83" ht="46.5" x14ac:dyDescent="0.35">
      <c r="A76" s="149" t="s">
        <v>305</v>
      </c>
      <c r="B76" s="150" t="s">
        <v>390</v>
      </c>
      <c r="C76" s="150" t="s">
        <v>188</v>
      </c>
      <c r="D76" s="150" t="s">
        <v>308</v>
      </c>
      <c r="E76" s="150" t="s">
        <v>306</v>
      </c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50"/>
      <c r="U76" s="168"/>
      <c r="V76" s="169"/>
      <c r="W76" s="169"/>
      <c r="X76" s="169"/>
      <c r="Y76" s="169"/>
      <c r="Z76" s="167"/>
      <c r="AA76" s="171">
        <v>60</v>
      </c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171"/>
      <c r="AR76" s="151">
        <v>60</v>
      </c>
      <c r="AS76" s="171"/>
      <c r="AT76" s="171"/>
      <c r="AU76" s="171"/>
      <c r="AV76" s="171"/>
      <c r="AW76" s="171">
        <v>60</v>
      </c>
      <c r="AX76" s="171"/>
      <c r="AY76" s="171"/>
      <c r="AZ76" s="171"/>
      <c r="BA76" s="171"/>
      <c r="BB76" s="171"/>
      <c r="BC76" s="171"/>
      <c r="BD76" s="171"/>
      <c r="BE76" s="171"/>
      <c r="BF76" s="171"/>
      <c r="BG76" s="171"/>
      <c r="BH76" s="171"/>
      <c r="BI76" s="171"/>
      <c r="BJ76" s="171"/>
      <c r="BK76" s="171"/>
      <c r="BL76" s="171"/>
      <c r="BM76" s="171"/>
      <c r="BN76" s="151">
        <v>60</v>
      </c>
      <c r="BO76" s="171"/>
      <c r="BP76" s="171"/>
      <c r="BQ76" s="171"/>
      <c r="BR76" s="171"/>
      <c r="BS76" s="171">
        <v>60</v>
      </c>
      <c r="BT76" s="171"/>
      <c r="BU76" s="171"/>
      <c r="BV76" s="171"/>
      <c r="BW76" s="171"/>
      <c r="BX76" s="171"/>
      <c r="BY76" s="171"/>
      <c r="BZ76" s="171"/>
      <c r="CA76" s="171"/>
      <c r="CB76" s="171"/>
      <c r="CC76" s="171"/>
      <c r="CD76" s="171"/>
      <c r="CE76" s="151">
        <v>60</v>
      </c>
    </row>
    <row r="77" spans="1:83" ht="77.5" x14ac:dyDescent="0.35">
      <c r="A77" s="175" t="s">
        <v>307</v>
      </c>
      <c r="B77" s="173" t="s">
        <v>390</v>
      </c>
      <c r="C77" s="173" t="s">
        <v>188</v>
      </c>
      <c r="D77" s="173" t="s">
        <v>308</v>
      </c>
      <c r="E77" s="173" t="s">
        <v>306</v>
      </c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73" t="s">
        <v>151</v>
      </c>
      <c r="U77" s="168"/>
      <c r="V77" s="169"/>
      <c r="W77" s="169"/>
      <c r="X77" s="169"/>
      <c r="Y77" s="169"/>
      <c r="Z77" s="167"/>
      <c r="AA77" s="171">
        <v>60</v>
      </c>
      <c r="AB77" s="171"/>
      <c r="AC77" s="171"/>
      <c r="AD77" s="171"/>
      <c r="AE77" s="171"/>
      <c r="AF77" s="171"/>
      <c r="AG77" s="171"/>
      <c r="AH77" s="171"/>
      <c r="AI77" s="171"/>
      <c r="AJ77" s="171"/>
      <c r="AK77" s="171"/>
      <c r="AL77" s="171"/>
      <c r="AM77" s="171"/>
      <c r="AN77" s="171"/>
      <c r="AO77" s="171"/>
      <c r="AP77" s="171"/>
      <c r="AQ77" s="171"/>
      <c r="AR77" s="174">
        <v>60</v>
      </c>
      <c r="AS77" s="171"/>
      <c r="AT77" s="171"/>
      <c r="AU77" s="171"/>
      <c r="AV77" s="171"/>
      <c r="AW77" s="171">
        <v>60</v>
      </c>
      <c r="AX77" s="171"/>
      <c r="AY77" s="171"/>
      <c r="AZ77" s="171"/>
      <c r="BA77" s="171"/>
      <c r="BB77" s="171"/>
      <c r="BC77" s="171"/>
      <c r="BD77" s="171"/>
      <c r="BE77" s="171"/>
      <c r="BF77" s="171"/>
      <c r="BG77" s="171"/>
      <c r="BH77" s="171"/>
      <c r="BI77" s="171"/>
      <c r="BJ77" s="171"/>
      <c r="BK77" s="171"/>
      <c r="BL77" s="171"/>
      <c r="BM77" s="171"/>
      <c r="BN77" s="174">
        <v>60</v>
      </c>
      <c r="BO77" s="171"/>
      <c r="BP77" s="171"/>
      <c r="BQ77" s="171"/>
      <c r="BR77" s="171"/>
      <c r="BS77" s="171">
        <v>60</v>
      </c>
      <c r="BT77" s="171"/>
      <c r="BU77" s="171"/>
      <c r="BV77" s="171"/>
      <c r="BW77" s="171"/>
      <c r="BX77" s="171"/>
      <c r="BY77" s="171"/>
      <c r="BZ77" s="171"/>
      <c r="CA77" s="171"/>
      <c r="CB77" s="171"/>
      <c r="CC77" s="171"/>
      <c r="CD77" s="171"/>
      <c r="CE77" s="174">
        <v>60</v>
      </c>
    </row>
    <row r="78" spans="1:83" ht="30" x14ac:dyDescent="0.35">
      <c r="A78" s="170" t="s">
        <v>350</v>
      </c>
      <c r="B78" s="147" t="s">
        <v>390</v>
      </c>
      <c r="C78" s="147" t="s">
        <v>202</v>
      </c>
      <c r="D78" s="147" t="s">
        <v>337</v>
      </c>
      <c r="E78" s="147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47"/>
      <c r="U78" s="168"/>
      <c r="V78" s="169"/>
      <c r="W78" s="169"/>
      <c r="X78" s="169"/>
      <c r="Y78" s="169"/>
      <c r="Z78" s="167"/>
      <c r="AA78" s="171">
        <v>3616.4</v>
      </c>
      <c r="AB78" s="171"/>
      <c r="AC78" s="171"/>
      <c r="AD78" s="171">
        <v>1867.6</v>
      </c>
      <c r="AE78" s="171">
        <v>1867.6</v>
      </c>
      <c r="AF78" s="171">
        <v>350</v>
      </c>
      <c r="AG78" s="171"/>
      <c r="AH78" s="171">
        <v>428.8</v>
      </c>
      <c r="AI78" s="171">
        <v>428.8</v>
      </c>
      <c r="AJ78" s="171"/>
      <c r="AK78" s="171"/>
      <c r="AL78" s="171">
        <v>900</v>
      </c>
      <c r="AM78" s="171"/>
      <c r="AN78" s="171"/>
      <c r="AO78" s="171">
        <v>350</v>
      </c>
      <c r="AP78" s="171"/>
      <c r="AQ78" s="171"/>
      <c r="AR78" s="148">
        <v>4516.3999999999996</v>
      </c>
      <c r="AS78" s="171"/>
      <c r="AT78" s="171">
        <v>1867.6</v>
      </c>
      <c r="AU78" s="171">
        <v>350</v>
      </c>
      <c r="AV78" s="171"/>
      <c r="AW78" s="171">
        <v>1909.5</v>
      </c>
      <c r="AX78" s="171"/>
      <c r="AY78" s="171"/>
      <c r="AZ78" s="171">
        <v>950.1</v>
      </c>
      <c r="BA78" s="171">
        <v>950.1</v>
      </c>
      <c r="BB78" s="171"/>
      <c r="BC78" s="171"/>
      <c r="BD78" s="171">
        <v>249.4</v>
      </c>
      <c r="BE78" s="171">
        <v>249.4</v>
      </c>
      <c r="BF78" s="171"/>
      <c r="BG78" s="171"/>
      <c r="BH78" s="171"/>
      <c r="BI78" s="171"/>
      <c r="BJ78" s="171"/>
      <c r="BK78" s="171"/>
      <c r="BL78" s="171"/>
      <c r="BM78" s="171"/>
      <c r="BN78" s="148">
        <v>1909.4</v>
      </c>
      <c r="BO78" s="171"/>
      <c r="BP78" s="171">
        <v>950.1</v>
      </c>
      <c r="BQ78" s="171"/>
      <c r="BR78" s="171"/>
      <c r="BS78" s="171">
        <v>1993.7</v>
      </c>
      <c r="BT78" s="171"/>
      <c r="BU78" s="171">
        <v>1015.4</v>
      </c>
      <c r="BV78" s="171"/>
      <c r="BW78" s="171">
        <v>258.3</v>
      </c>
      <c r="BX78" s="171"/>
      <c r="BY78" s="171"/>
      <c r="BZ78" s="171"/>
      <c r="CA78" s="171"/>
      <c r="CB78" s="171"/>
      <c r="CC78" s="171"/>
      <c r="CD78" s="171"/>
      <c r="CE78" s="148">
        <v>1993.6</v>
      </c>
    </row>
    <row r="79" spans="1:83" ht="15" x14ac:dyDescent="0.35">
      <c r="A79" s="170" t="s">
        <v>351</v>
      </c>
      <c r="B79" s="147" t="s">
        <v>390</v>
      </c>
      <c r="C79" s="147" t="s">
        <v>202</v>
      </c>
      <c r="D79" s="147" t="s">
        <v>149</v>
      </c>
      <c r="E79" s="147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47"/>
      <c r="U79" s="168"/>
      <c r="V79" s="169"/>
      <c r="W79" s="169"/>
      <c r="X79" s="169"/>
      <c r="Y79" s="169"/>
      <c r="Z79" s="167"/>
      <c r="AA79" s="171">
        <v>620</v>
      </c>
      <c r="AB79" s="171"/>
      <c r="AC79" s="171"/>
      <c r="AD79" s="171"/>
      <c r="AE79" s="171"/>
      <c r="AF79" s="171"/>
      <c r="AG79" s="171"/>
      <c r="AH79" s="171"/>
      <c r="AI79" s="171"/>
      <c r="AJ79" s="171"/>
      <c r="AK79" s="171"/>
      <c r="AL79" s="171"/>
      <c r="AM79" s="171"/>
      <c r="AN79" s="171"/>
      <c r="AO79" s="171"/>
      <c r="AP79" s="171"/>
      <c r="AQ79" s="171"/>
      <c r="AR79" s="148">
        <v>620</v>
      </c>
      <c r="AS79" s="171"/>
      <c r="AT79" s="171"/>
      <c r="AU79" s="171"/>
      <c r="AV79" s="171"/>
      <c r="AW79" s="171">
        <v>620</v>
      </c>
      <c r="AX79" s="171"/>
      <c r="AY79" s="171"/>
      <c r="AZ79" s="171"/>
      <c r="BA79" s="171"/>
      <c r="BB79" s="171"/>
      <c r="BC79" s="171"/>
      <c r="BD79" s="171"/>
      <c r="BE79" s="171"/>
      <c r="BF79" s="171"/>
      <c r="BG79" s="171"/>
      <c r="BH79" s="171"/>
      <c r="BI79" s="171"/>
      <c r="BJ79" s="171"/>
      <c r="BK79" s="171"/>
      <c r="BL79" s="171"/>
      <c r="BM79" s="171"/>
      <c r="BN79" s="148">
        <v>620</v>
      </c>
      <c r="BO79" s="171"/>
      <c r="BP79" s="171"/>
      <c r="BQ79" s="171"/>
      <c r="BR79" s="171"/>
      <c r="BS79" s="171">
        <v>620</v>
      </c>
      <c r="BT79" s="171"/>
      <c r="BU79" s="171"/>
      <c r="BV79" s="171"/>
      <c r="BW79" s="171"/>
      <c r="BX79" s="171"/>
      <c r="BY79" s="171"/>
      <c r="BZ79" s="171"/>
      <c r="CA79" s="171"/>
      <c r="CB79" s="171"/>
      <c r="CC79" s="171"/>
      <c r="CD79" s="171"/>
      <c r="CE79" s="148">
        <v>620</v>
      </c>
    </row>
    <row r="80" spans="1:83" ht="62" x14ac:dyDescent="0.35">
      <c r="A80" s="149" t="s">
        <v>318</v>
      </c>
      <c r="B80" s="150" t="s">
        <v>390</v>
      </c>
      <c r="C80" s="150" t="s">
        <v>202</v>
      </c>
      <c r="D80" s="150" t="s">
        <v>149</v>
      </c>
      <c r="E80" s="150" t="s">
        <v>319</v>
      </c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50"/>
      <c r="U80" s="168"/>
      <c r="V80" s="169"/>
      <c r="W80" s="169"/>
      <c r="X80" s="169"/>
      <c r="Y80" s="169"/>
      <c r="Z80" s="167"/>
      <c r="AA80" s="171">
        <v>620</v>
      </c>
      <c r="AB80" s="171"/>
      <c r="AC80" s="171"/>
      <c r="AD80" s="171"/>
      <c r="AE80" s="171"/>
      <c r="AF80" s="171"/>
      <c r="AG80" s="171"/>
      <c r="AH80" s="171"/>
      <c r="AI80" s="171"/>
      <c r="AJ80" s="171"/>
      <c r="AK80" s="171"/>
      <c r="AL80" s="171"/>
      <c r="AM80" s="171"/>
      <c r="AN80" s="171"/>
      <c r="AO80" s="171"/>
      <c r="AP80" s="171"/>
      <c r="AQ80" s="171"/>
      <c r="AR80" s="151">
        <v>620</v>
      </c>
      <c r="AS80" s="171"/>
      <c r="AT80" s="171"/>
      <c r="AU80" s="171"/>
      <c r="AV80" s="171"/>
      <c r="AW80" s="171">
        <v>620</v>
      </c>
      <c r="AX80" s="171"/>
      <c r="AY80" s="171"/>
      <c r="AZ80" s="171"/>
      <c r="BA80" s="171"/>
      <c r="BB80" s="171"/>
      <c r="BC80" s="171"/>
      <c r="BD80" s="171"/>
      <c r="BE80" s="171"/>
      <c r="BF80" s="171"/>
      <c r="BG80" s="171"/>
      <c r="BH80" s="171"/>
      <c r="BI80" s="171"/>
      <c r="BJ80" s="171"/>
      <c r="BK80" s="171"/>
      <c r="BL80" s="171"/>
      <c r="BM80" s="171"/>
      <c r="BN80" s="151">
        <v>620</v>
      </c>
      <c r="BO80" s="171"/>
      <c r="BP80" s="171"/>
      <c r="BQ80" s="171"/>
      <c r="BR80" s="171"/>
      <c r="BS80" s="171">
        <v>620</v>
      </c>
      <c r="BT80" s="171"/>
      <c r="BU80" s="171"/>
      <c r="BV80" s="171"/>
      <c r="BW80" s="171"/>
      <c r="BX80" s="171"/>
      <c r="BY80" s="171"/>
      <c r="BZ80" s="171"/>
      <c r="CA80" s="171"/>
      <c r="CB80" s="171"/>
      <c r="CC80" s="171"/>
      <c r="CD80" s="171"/>
      <c r="CE80" s="151">
        <v>620</v>
      </c>
    </row>
    <row r="81" spans="1:83" ht="93" x14ac:dyDescent="0.35">
      <c r="A81" s="175" t="s">
        <v>320</v>
      </c>
      <c r="B81" s="173" t="s">
        <v>390</v>
      </c>
      <c r="C81" s="173" t="s">
        <v>202</v>
      </c>
      <c r="D81" s="173" t="s">
        <v>149</v>
      </c>
      <c r="E81" s="173" t="s">
        <v>319</v>
      </c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73" t="s">
        <v>151</v>
      </c>
      <c r="U81" s="168"/>
      <c r="V81" s="169"/>
      <c r="W81" s="169"/>
      <c r="X81" s="169"/>
      <c r="Y81" s="169"/>
      <c r="Z81" s="167"/>
      <c r="AA81" s="171">
        <v>620</v>
      </c>
      <c r="AB81" s="171"/>
      <c r="AC81" s="171"/>
      <c r="AD81" s="171"/>
      <c r="AE81" s="171"/>
      <c r="AF81" s="171"/>
      <c r="AG81" s="171"/>
      <c r="AH81" s="171"/>
      <c r="AI81" s="171"/>
      <c r="AJ81" s="171"/>
      <c r="AK81" s="171"/>
      <c r="AL81" s="171"/>
      <c r="AM81" s="171"/>
      <c r="AN81" s="171"/>
      <c r="AO81" s="171"/>
      <c r="AP81" s="171"/>
      <c r="AQ81" s="171"/>
      <c r="AR81" s="174">
        <v>620</v>
      </c>
      <c r="AS81" s="171"/>
      <c r="AT81" s="171"/>
      <c r="AU81" s="171"/>
      <c r="AV81" s="171"/>
      <c r="AW81" s="171">
        <v>620</v>
      </c>
      <c r="AX81" s="171"/>
      <c r="AY81" s="171"/>
      <c r="AZ81" s="171"/>
      <c r="BA81" s="171"/>
      <c r="BB81" s="171"/>
      <c r="BC81" s="171"/>
      <c r="BD81" s="171"/>
      <c r="BE81" s="171"/>
      <c r="BF81" s="171"/>
      <c r="BG81" s="171"/>
      <c r="BH81" s="171"/>
      <c r="BI81" s="171"/>
      <c r="BJ81" s="171"/>
      <c r="BK81" s="171"/>
      <c r="BL81" s="171"/>
      <c r="BM81" s="171"/>
      <c r="BN81" s="174">
        <v>620</v>
      </c>
      <c r="BO81" s="171"/>
      <c r="BP81" s="171"/>
      <c r="BQ81" s="171"/>
      <c r="BR81" s="171"/>
      <c r="BS81" s="171">
        <v>620</v>
      </c>
      <c r="BT81" s="171"/>
      <c r="BU81" s="171"/>
      <c r="BV81" s="171"/>
      <c r="BW81" s="171"/>
      <c r="BX81" s="171"/>
      <c r="BY81" s="171"/>
      <c r="BZ81" s="171"/>
      <c r="CA81" s="171"/>
      <c r="CB81" s="171"/>
      <c r="CC81" s="171"/>
      <c r="CD81" s="171"/>
      <c r="CE81" s="174">
        <v>620</v>
      </c>
    </row>
    <row r="82" spans="1:83" ht="15" x14ac:dyDescent="0.35">
      <c r="A82" s="170" t="s">
        <v>352</v>
      </c>
      <c r="B82" s="147" t="s">
        <v>390</v>
      </c>
      <c r="C82" s="147" t="s">
        <v>202</v>
      </c>
      <c r="D82" s="147" t="s">
        <v>195</v>
      </c>
      <c r="E82" s="147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47"/>
      <c r="U82" s="168"/>
      <c r="V82" s="169"/>
      <c r="W82" s="169"/>
      <c r="X82" s="169"/>
      <c r="Y82" s="169"/>
      <c r="Z82" s="167"/>
      <c r="AA82" s="171">
        <v>2876.6</v>
      </c>
      <c r="AB82" s="171"/>
      <c r="AC82" s="171"/>
      <c r="AD82" s="171">
        <v>1867.6</v>
      </c>
      <c r="AE82" s="171">
        <v>1867.6</v>
      </c>
      <c r="AF82" s="171">
        <v>350</v>
      </c>
      <c r="AG82" s="171"/>
      <c r="AH82" s="171">
        <v>309</v>
      </c>
      <c r="AI82" s="171">
        <v>309</v>
      </c>
      <c r="AJ82" s="171"/>
      <c r="AK82" s="171"/>
      <c r="AL82" s="171">
        <v>900</v>
      </c>
      <c r="AM82" s="171"/>
      <c r="AN82" s="171"/>
      <c r="AO82" s="171">
        <v>350</v>
      </c>
      <c r="AP82" s="171"/>
      <c r="AQ82" s="171"/>
      <c r="AR82" s="148">
        <v>3776.6</v>
      </c>
      <c r="AS82" s="171"/>
      <c r="AT82" s="171">
        <v>1867.6</v>
      </c>
      <c r="AU82" s="171">
        <v>350</v>
      </c>
      <c r="AV82" s="171"/>
      <c r="AW82" s="171">
        <v>1169.7</v>
      </c>
      <c r="AX82" s="171"/>
      <c r="AY82" s="171"/>
      <c r="AZ82" s="171">
        <v>950.1</v>
      </c>
      <c r="BA82" s="171">
        <v>950.1</v>
      </c>
      <c r="BB82" s="171"/>
      <c r="BC82" s="171"/>
      <c r="BD82" s="171">
        <v>129.6</v>
      </c>
      <c r="BE82" s="171">
        <v>129.6</v>
      </c>
      <c r="BF82" s="171"/>
      <c r="BG82" s="171"/>
      <c r="BH82" s="171"/>
      <c r="BI82" s="171"/>
      <c r="BJ82" s="171"/>
      <c r="BK82" s="171"/>
      <c r="BL82" s="171"/>
      <c r="BM82" s="171"/>
      <c r="BN82" s="148">
        <v>1169.5999999999999</v>
      </c>
      <c r="BO82" s="171"/>
      <c r="BP82" s="171">
        <v>950.1</v>
      </c>
      <c r="BQ82" s="171"/>
      <c r="BR82" s="171"/>
      <c r="BS82" s="171">
        <v>1253.9000000000001</v>
      </c>
      <c r="BT82" s="171"/>
      <c r="BU82" s="171">
        <v>1015.4</v>
      </c>
      <c r="BV82" s="171"/>
      <c r="BW82" s="171">
        <v>138.5</v>
      </c>
      <c r="BX82" s="171"/>
      <c r="BY82" s="171"/>
      <c r="BZ82" s="171"/>
      <c r="CA82" s="171"/>
      <c r="CB82" s="171"/>
      <c r="CC82" s="171"/>
      <c r="CD82" s="171"/>
      <c r="CE82" s="148">
        <v>1253.8</v>
      </c>
    </row>
    <row r="83" spans="1:83" ht="93" x14ac:dyDescent="0.35">
      <c r="A83" s="149" t="s">
        <v>185</v>
      </c>
      <c r="B83" s="150" t="s">
        <v>390</v>
      </c>
      <c r="C83" s="150" t="s">
        <v>202</v>
      </c>
      <c r="D83" s="150" t="s">
        <v>195</v>
      </c>
      <c r="E83" s="150" t="s">
        <v>186</v>
      </c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50"/>
      <c r="U83" s="168"/>
      <c r="V83" s="169"/>
      <c r="W83" s="169"/>
      <c r="X83" s="169"/>
      <c r="Y83" s="169"/>
      <c r="Z83" s="167"/>
      <c r="AA83" s="171">
        <v>1177.2</v>
      </c>
      <c r="AB83" s="171"/>
      <c r="AC83" s="171"/>
      <c r="AD83" s="171">
        <v>1008.1</v>
      </c>
      <c r="AE83" s="171">
        <v>1008.1</v>
      </c>
      <c r="AF83" s="171"/>
      <c r="AG83" s="171"/>
      <c r="AH83" s="171">
        <v>169.1</v>
      </c>
      <c r="AI83" s="171">
        <v>169.1</v>
      </c>
      <c r="AJ83" s="171"/>
      <c r="AK83" s="171"/>
      <c r="AL83" s="171"/>
      <c r="AM83" s="171"/>
      <c r="AN83" s="171"/>
      <c r="AO83" s="171"/>
      <c r="AP83" s="171"/>
      <c r="AQ83" s="171"/>
      <c r="AR83" s="151">
        <v>1177.2</v>
      </c>
      <c r="AS83" s="171"/>
      <c r="AT83" s="171">
        <v>1008.1</v>
      </c>
      <c r="AU83" s="171"/>
      <c r="AV83" s="171"/>
      <c r="AW83" s="171"/>
      <c r="AX83" s="171"/>
      <c r="AY83" s="171"/>
      <c r="AZ83" s="171"/>
      <c r="BA83" s="171"/>
      <c r="BB83" s="171"/>
      <c r="BC83" s="171"/>
      <c r="BD83" s="171"/>
      <c r="BE83" s="171"/>
      <c r="BF83" s="171"/>
      <c r="BG83" s="171"/>
      <c r="BH83" s="171"/>
      <c r="BI83" s="171"/>
      <c r="BJ83" s="171"/>
      <c r="BK83" s="171"/>
      <c r="BL83" s="171"/>
      <c r="BM83" s="171"/>
      <c r="BN83" s="151"/>
      <c r="BO83" s="171"/>
      <c r="BP83" s="171"/>
      <c r="BQ83" s="171"/>
      <c r="BR83" s="171"/>
      <c r="BS83" s="171"/>
      <c r="BT83" s="171"/>
      <c r="BU83" s="171"/>
      <c r="BV83" s="171"/>
      <c r="BW83" s="171"/>
      <c r="BX83" s="171"/>
      <c r="BY83" s="171"/>
      <c r="BZ83" s="171"/>
      <c r="CA83" s="171"/>
      <c r="CB83" s="171"/>
      <c r="CC83" s="171"/>
      <c r="CD83" s="171"/>
      <c r="CE83" s="151"/>
    </row>
    <row r="84" spans="1:83" ht="139.5" x14ac:dyDescent="0.35">
      <c r="A84" s="172" t="s">
        <v>187</v>
      </c>
      <c r="B84" s="173" t="s">
        <v>390</v>
      </c>
      <c r="C84" s="173" t="s">
        <v>202</v>
      </c>
      <c r="D84" s="173" t="s">
        <v>195</v>
      </c>
      <c r="E84" s="173" t="s">
        <v>186</v>
      </c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73" t="s">
        <v>151</v>
      </c>
      <c r="U84" s="168"/>
      <c r="V84" s="169"/>
      <c r="W84" s="169"/>
      <c r="X84" s="169"/>
      <c r="Y84" s="169"/>
      <c r="Z84" s="167"/>
      <c r="AA84" s="171">
        <v>1177.2</v>
      </c>
      <c r="AB84" s="171"/>
      <c r="AC84" s="171"/>
      <c r="AD84" s="171">
        <v>1008.1</v>
      </c>
      <c r="AE84" s="171">
        <v>1008.1</v>
      </c>
      <c r="AF84" s="171"/>
      <c r="AG84" s="171"/>
      <c r="AH84" s="171">
        <v>169.1</v>
      </c>
      <c r="AI84" s="171">
        <v>169.1</v>
      </c>
      <c r="AJ84" s="171"/>
      <c r="AK84" s="171"/>
      <c r="AL84" s="171"/>
      <c r="AM84" s="171"/>
      <c r="AN84" s="171"/>
      <c r="AO84" s="171"/>
      <c r="AP84" s="171"/>
      <c r="AQ84" s="171"/>
      <c r="AR84" s="174">
        <v>1177.2</v>
      </c>
      <c r="AS84" s="171"/>
      <c r="AT84" s="171">
        <v>1008.1</v>
      </c>
      <c r="AU84" s="171"/>
      <c r="AV84" s="171"/>
      <c r="AW84" s="171"/>
      <c r="AX84" s="171"/>
      <c r="AY84" s="171"/>
      <c r="AZ84" s="171"/>
      <c r="BA84" s="171"/>
      <c r="BB84" s="171"/>
      <c r="BC84" s="171"/>
      <c r="BD84" s="171"/>
      <c r="BE84" s="171"/>
      <c r="BF84" s="171"/>
      <c r="BG84" s="171"/>
      <c r="BH84" s="171"/>
      <c r="BI84" s="171"/>
      <c r="BJ84" s="171"/>
      <c r="BK84" s="171"/>
      <c r="BL84" s="171"/>
      <c r="BM84" s="171"/>
      <c r="BN84" s="174"/>
      <c r="BO84" s="171"/>
      <c r="BP84" s="171"/>
      <c r="BQ84" s="171"/>
      <c r="BR84" s="171"/>
      <c r="BS84" s="171"/>
      <c r="BT84" s="171"/>
      <c r="BU84" s="171"/>
      <c r="BV84" s="171"/>
      <c r="BW84" s="171"/>
      <c r="BX84" s="171"/>
      <c r="BY84" s="171"/>
      <c r="BZ84" s="171"/>
      <c r="CA84" s="171"/>
      <c r="CB84" s="171"/>
      <c r="CC84" s="171"/>
      <c r="CD84" s="171"/>
      <c r="CE84" s="174"/>
    </row>
    <row r="85" spans="1:83" ht="46.5" x14ac:dyDescent="0.35">
      <c r="A85" s="149" t="s">
        <v>199</v>
      </c>
      <c r="B85" s="150" t="s">
        <v>390</v>
      </c>
      <c r="C85" s="150" t="s">
        <v>202</v>
      </c>
      <c r="D85" s="150" t="s">
        <v>195</v>
      </c>
      <c r="E85" s="150" t="s">
        <v>200</v>
      </c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50"/>
      <c r="U85" s="168"/>
      <c r="V85" s="169"/>
      <c r="W85" s="169"/>
      <c r="X85" s="169"/>
      <c r="Y85" s="169"/>
      <c r="Z85" s="167"/>
      <c r="AA85" s="171">
        <v>450</v>
      </c>
      <c r="AB85" s="171"/>
      <c r="AC85" s="171"/>
      <c r="AD85" s="171"/>
      <c r="AE85" s="171"/>
      <c r="AF85" s="171"/>
      <c r="AG85" s="171"/>
      <c r="AH85" s="171"/>
      <c r="AI85" s="171"/>
      <c r="AJ85" s="171"/>
      <c r="AK85" s="171"/>
      <c r="AL85" s="171">
        <v>460</v>
      </c>
      <c r="AM85" s="171"/>
      <c r="AN85" s="171"/>
      <c r="AO85" s="171"/>
      <c r="AP85" s="171"/>
      <c r="AQ85" s="171"/>
      <c r="AR85" s="151">
        <v>910</v>
      </c>
      <c r="AS85" s="171"/>
      <c r="AT85" s="171"/>
      <c r="AU85" s="171"/>
      <c r="AV85" s="171"/>
      <c r="AW85" s="171"/>
      <c r="AX85" s="171"/>
      <c r="AY85" s="171"/>
      <c r="AZ85" s="171"/>
      <c r="BA85" s="171"/>
      <c r="BB85" s="171"/>
      <c r="BC85" s="171"/>
      <c r="BD85" s="171"/>
      <c r="BE85" s="171"/>
      <c r="BF85" s="171"/>
      <c r="BG85" s="171"/>
      <c r="BH85" s="171"/>
      <c r="BI85" s="171"/>
      <c r="BJ85" s="171"/>
      <c r="BK85" s="171"/>
      <c r="BL85" s="171"/>
      <c r="BM85" s="171"/>
      <c r="BN85" s="151"/>
      <c r="BO85" s="171"/>
      <c r="BP85" s="171"/>
      <c r="BQ85" s="171"/>
      <c r="BR85" s="171"/>
      <c r="BS85" s="171"/>
      <c r="BT85" s="171"/>
      <c r="BU85" s="171"/>
      <c r="BV85" s="171"/>
      <c r="BW85" s="171"/>
      <c r="BX85" s="171"/>
      <c r="BY85" s="171"/>
      <c r="BZ85" s="171"/>
      <c r="CA85" s="171"/>
      <c r="CB85" s="171"/>
      <c r="CC85" s="171"/>
      <c r="CD85" s="171"/>
      <c r="CE85" s="151"/>
    </row>
    <row r="86" spans="1:83" ht="77.5" x14ac:dyDescent="0.35">
      <c r="A86" s="175" t="s">
        <v>201</v>
      </c>
      <c r="B86" s="173" t="s">
        <v>390</v>
      </c>
      <c r="C86" s="173" t="s">
        <v>202</v>
      </c>
      <c r="D86" s="173" t="s">
        <v>195</v>
      </c>
      <c r="E86" s="173" t="s">
        <v>200</v>
      </c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8"/>
      <c r="Q86" s="168"/>
      <c r="R86" s="168"/>
      <c r="S86" s="168"/>
      <c r="T86" s="173" t="s">
        <v>151</v>
      </c>
      <c r="U86" s="168"/>
      <c r="V86" s="169"/>
      <c r="W86" s="169"/>
      <c r="X86" s="169"/>
      <c r="Y86" s="169"/>
      <c r="Z86" s="167"/>
      <c r="AA86" s="171">
        <v>450</v>
      </c>
      <c r="AB86" s="171"/>
      <c r="AC86" s="171"/>
      <c r="AD86" s="171"/>
      <c r="AE86" s="171"/>
      <c r="AF86" s="171"/>
      <c r="AG86" s="171"/>
      <c r="AH86" s="171"/>
      <c r="AI86" s="171"/>
      <c r="AJ86" s="171"/>
      <c r="AK86" s="171"/>
      <c r="AL86" s="171">
        <v>460</v>
      </c>
      <c r="AM86" s="171"/>
      <c r="AN86" s="171"/>
      <c r="AO86" s="171"/>
      <c r="AP86" s="171"/>
      <c r="AQ86" s="171"/>
      <c r="AR86" s="174">
        <v>910</v>
      </c>
      <c r="AS86" s="171"/>
      <c r="AT86" s="171"/>
      <c r="AU86" s="171"/>
      <c r="AV86" s="171"/>
      <c r="AW86" s="171"/>
      <c r="AX86" s="171"/>
      <c r="AY86" s="171"/>
      <c r="AZ86" s="171"/>
      <c r="BA86" s="171"/>
      <c r="BB86" s="171"/>
      <c r="BC86" s="171"/>
      <c r="BD86" s="171"/>
      <c r="BE86" s="171"/>
      <c r="BF86" s="171"/>
      <c r="BG86" s="171"/>
      <c r="BH86" s="171"/>
      <c r="BI86" s="171"/>
      <c r="BJ86" s="171"/>
      <c r="BK86" s="171"/>
      <c r="BL86" s="171"/>
      <c r="BM86" s="171"/>
      <c r="BN86" s="174"/>
      <c r="BO86" s="171"/>
      <c r="BP86" s="171"/>
      <c r="BQ86" s="171"/>
      <c r="BR86" s="171"/>
      <c r="BS86" s="171"/>
      <c r="BT86" s="171"/>
      <c r="BU86" s="171"/>
      <c r="BV86" s="171"/>
      <c r="BW86" s="171"/>
      <c r="BX86" s="171"/>
      <c r="BY86" s="171"/>
      <c r="BZ86" s="171"/>
      <c r="CA86" s="171"/>
      <c r="CB86" s="171"/>
      <c r="CC86" s="171"/>
      <c r="CD86" s="171"/>
      <c r="CE86" s="174"/>
    </row>
    <row r="87" spans="1:83" ht="31" x14ac:dyDescent="0.35">
      <c r="A87" s="149" t="s">
        <v>203</v>
      </c>
      <c r="B87" s="150" t="s">
        <v>390</v>
      </c>
      <c r="C87" s="150" t="s">
        <v>202</v>
      </c>
      <c r="D87" s="150" t="s">
        <v>195</v>
      </c>
      <c r="E87" s="150" t="s">
        <v>204</v>
      </c>
      <c r="F87" s="168"/>
      <c r="G87" s="168"/>
      <c r="H87" s="168"/>
      <c r="I87" s="168"/>
      <c r="J87" s="168"/>
      <c r="K87" s="168"/>
      <c r="L87" s="168"/>
      <c r="M87" s="168"/>
      <c r="N87" s="168"/>
      <c r="O87" s="168"/>
      <c r="P87" s="168"/>
      <c r="Q87" s="168"/>
      <c r="R87" s="168"/>
      <c r="S87" s="168"/>
      <c r="T87" s="150"/>
      <c r="U87" s="168"/>
      <c r="V87" s="169"/>
      <c r="W87" s="169"/>
      <c r="X87" s="169"/>
      <c r="Y87" s="169"/>
      <c r="Z87" s="167"/>
      <c r="AA87" s="171">
        <v>40</v>
      </c>
      <c r="AB87" s="171"/>
      <c r="AC87" s="171"/>
      <c r="AD87" s="171"/>
      <c r="AE87" s="171"/>
      <c r="AF87" s="171"/>
      <c r="AG87" s="171"/>
      <c r="AH87" s="171"/>
      <c r="AI87" s="171"/>
      <c r="AJ87" s="171"/>
      <c r="AK87" s="171"/>
      <c r="AL87" s="171"/>
      <c r="AM87" s="171"/>
      <c r="AN87" s="171"/>
      <c r="AO87" s="171"/>
      <c r="AP87" s="171"/>
      <c r="AQ87" s="171"/>
      <c r="AR87" s="151">
        <v>40</v>
      </c>
      <c r="AS87" s="171"/>
      <c r="AT87" s="171"/>
      <c r="AU87" s="171"/>
      <c r="AV87" s="171"/>
      <c r="AW87" s="171"/>
      <c r="AX87" s="171"/>
      <c r="AY87" s="171"/>
      <c r="AZ87" s="171"/>
      <c r="BA87" s="171"/>
      <c r="BB87" s="171"/>
      <c r="BC87" s="171"/>
      <c r="BD87" s="171"/>
      <c r="BE87" s="171"/>
      <c r="BF87" s="171"/>
      <c r="BG87" s="171"/>
      <c r="BH87" s="171"/>
      <c r="BI87" s="171"/>
      <c r="BJ87" s="171"/>
      <c r="BK87" s="171"/>
      <c r="BL87" s="171"/>
      <c r="BM87" s="171"/>
      <c r="BN87" s="151"/>
      <c r="BO87" s="171"/>
      <c r="BP87" s="171"/>
      <c r="BQ87" s="171"/>
      <c r="BR87" s="171"/>
      <c r="BS87" s="171"/>
      <c r="BT87" s="171"/>
      <c r="BU87" s="171"/>
      <c r="BV87" s="171"/>
      <c r="BW87" s="171"/>
      <c r="BX87" s="171"/>
      <c r="BY87" s="171"/>
      <c r="BZ87" s="171"/>
      <c r="CA87" s="171"/>
      <c r="CB87" s="171"/>
      <c r="CC87" s="171"/>
      <c r="CD87" s="171"/>
      <c r="CE87" s="151"/>
    </row>
    <row r="88" spans="1:83" ht="62" x14ac:dyDescent="0.35">
      <c r="A88" s="175" t="s">
        <v>205</v>
      </c>
      <c r="B88" s="173" t="s">
        <v>390</v>
      </c>
      <c r="C88" s="173" t="s">
        <v>202</v>
      </c>
      <c r="D88" s="173" t="s">
        <v>195</v>
      </c>
      <c r="E88" s="173" t="s">
        <v>204</v>
      </c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73" t="s">
        <v>151</v>
      </c>
      <c r="U88" s="168"/>
      <c r="V88" s="169"/>
      <c r="W88" s="169"/>
      <c r="X88" s="169"/>
      <c r="Y88" s="169"/>
      <c r="Z88" s="167"/>
      <c r="AA88" s="171">
        <v>40</v>
      </c>
      <c r="AB88" s="171"/>
      <c r="AC88" s="171"/>
      <c r="AD88" s="171"/>
      <c r="AE88" s="171"/>
      <c r="AF88" s="171"/>
      <c r="AG88" s="171"/>
      <c r="AH88" s="171"/>
      <c r="AI88" s="171"/>
      <c r="AJ88" s="171"/>
      <c r="AK88" s="171"/>
      <c r="AL88" s="171"/>
      <c r="AM88" s="171"/>
      <c r="AN88" s="171"/>
      <c r="AO88" s="171"/>
      <c r="AP88" s="171"/>
      <c r="AQ88" s="171"/>
      <c r="AR88" s="174">
        <v>40</v>
      </c>
      <c r="AS88" s="171"/>
      <c r="AT88" s="171"/>
      <c r="AU88" s="171"/>
      <c r="AV88" s="171"/>
      <c r="AW88" s="171"/>
      <c r="AX88" s="171"/>
      <c r="AY88" s="171"/>
      <c r="AZ88" s="171"/>
      <c r="BA88" s="171"/>
      <c r="BB88" s="171"/>
      <c r="BC88" s="171"/>
      <c r="BD88" s="171"/>
      <c r="BE88" s="171"/>
      <c r="BF88" s="171"/>
      <c r="BG88" s="171"/>
      <c r="BH88" s="171"/>
      <c r="BI88" s="171"/>
      <c r="BJ88" s="171"/>
      <c r="BK88" s="171"/>
      <c r="BL88" s="171"/>
      <c r="BM88" s="171"/>
      <c r="BN88" s="174"/>
      <c r="BO88" s="171"/>
      <c r="BP88" s="171"/>
      <c r="BQ88" s="171"/>
      <c r="BR88" s="171"/>
      <c r="BS88" s="171"/>
      <c r="BT88" s="171"/>
      <c r="BU88" s="171"/>
      <c r="BV88" s="171"/>
      <c r="BW88" s="171"/>
      <c r="BX88" s="171"/>
      <c r="BY88" s="171"/>
      <c r="BZ88" s="171"/>
      <c r="CA88" s="171"/>
      <c r="CB88" s="171"/>
      <c r="CC88" s="171"/>
      <c r="CD88" s="171"/>
      <c r="CE88" s="174"/>
    </row>
    <row r="89" spans="1:83" ht="31" x14ac:dyDescent="0.35">
      <c r="A89" s="149" t="s">
        <v>208</v>
      </c>
      <c r="B89" s="150" t="s">
        <v>390</v>
      </c>
      <c r="C89" s="150" t="s">
        <v>202</v>
      </c>
      <c r="D89" s="150" t="s">
        <v>195</v>
      </c>
      <c r="E89" s="150" t="s">
        <v>209</v>
      </c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8"/>
      <c r="Q89" s="168"/>
      <c r="R89" s="168"/>
      <c r="S89" s="168"/>
      <c r="T89" s="150"/>
      <c r="U89" s="168"/>
      <c r="V89" s="169"/>
      <c r="W89" s="169"/>
      <c r="X89" s="169"/>
      <c r="Y89" s="169"/>
      <c r="Z89" s="167"/>
      <c r="AA89" s="171">
        <v>20</v>
      </c>
      <c r="AB89" s="171"/>
      <c r="AC89" s="171"/>
      <c r="AD89" s="171"/>
      <c r="AE89" s="171"/>
      <c r="AF89" s="171"/>
      <c r="AG89" s="171"/>
      <c r="AH89" s="171"/>
      <c r="AI89" s="171"/>
      <c r="AJ89" s="171"/>
      <c r="AK89" s="171"/>
      <c r="AL89" s="171">
        <v>90</v>
      </c>
      <c r="AM89" s="171"/>
      <c r="AN89" s="171"/>
      <c r="AO89" s="171"/>
      <c r="AP89" s="171"/>
      <c r="AQ89" s="171"/>
      <c r="AR89" s="151">
        <v>110</v>
      </c>
      <c r="AS89" s="171"/>
      <c r="AT89" s="171"/>
      <c r="AU89" s="171"/>
      <c r="AV89" s="171"/>
      <c r="AW89" s="171"/>
      <c r="AX89" s="171"/>
      <c r="AY89" s="171"/>
      <c r="AZ89" s="171"/>
      <c r="BA89" s="171"/>
      <c r="BB89" s="171"/>
      <c r="BC89" s="171"/>
      <c r="BD89" s="171"/>
      <c r="BE89" s="171"/>
      <c r="BF89" s="171"/>
      <c r="BG89" s="171"/>
      <c r="BH89" s="171"/>
      <c r="BI89" s="171"/>
      <c r="BJ89" s="171"/>
      <c r="BK89" s="171"/>
      <c r="BL89" s="171"/>
      <c r="BM89" s="171"/>
      <c r="BN89" s="151"/>
      <c r="BO89" s="171"/>
      <c r="BP89" s="171"/>
      <c r="BQ89" s="171"/>
      <c r="BR89" s="171"/>
      <c r="BS89" s="171"/>
      <c r="BT89" s="171"/>
      <c r="BU89" s="171"/>
      <c r="BV89" s="171"/>
      <c r="BW89" s="171"/>
      <c r="BX89" s="171"/>
      <c r="BY89" s="171"/>
      <c r="BZ89" s="171"/>
      <c r="CA89" s="171"/>
      <c r="CB89" s="171"/>
      <c r="CC89" s="171"/>
      <c r="CD89" s="171"/>
      <c r="CE89" s="151"/>
    </row>
    <row r="90" spans="1:83" ht="62" x14ac:dyDescent="0.35">
      <c r="A90" s="175" t="s">
        <v>210</v>
      </c>
      <c r="B90" s="173" t="s">
        <v>390</v>
      </c>
      <c r="C90" s="173" t="s">
        <v>202</v>
      </c>
      <c r="D90" s="173" t="s">
        <v>195</v>
      </c>
      <c r="E90" s="173" t="s">
        <v>209</v>
      </c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68"/>
      <c r="T90" s="173" t="s">
        <v>151</v>
      </c>
      <c r="U90" s="168"/>
      <c r="V90" s="169"/>
      <c r="W90" s="169"/>
      <c r="X90" s="169"/>
      <c r="Y90" s="169"/>
      <c r="Z90" s="167"/>
      <c r="AA90" s="171">
        <v>20</v>
      </c>
      <c r="AB90" s="171"/>
      <c r="AC90" s="171"/>
      <c r="AD90" s="171"/>
      <c r="AE90" s="171"/>
      <c r="AF90" s="171"/>
      <c r="AG90" s="171"/>
      <c r="AH90" s="171"/>
      <c r="AI90" s="171"/>
      <c r="AJ90" s="171"/>
      <c r="AK90" s="171"/>
      <c r="AL90" s="171">
        <v>90</v>
      </c>
      <c r="AM90" s="171"/>
      <c r="AN90" s="171"/>
      <c r="AO90" s="171"/>
      <c r="AP90" s="171"/>
      <c r="AQ90" s="171"/>
      <c r="AR90" s="174">
        <v>110</v>
      </c>
      <c r="AS90" s="171"/>
      <c r="AT90" s="171"/>
      <c r="AU90" s="171"/>
      <c r="AV90" s="171"/>
      <c r="AW90" s="171"/>
      <c r="AX90" s="171"/>
      <c r="AY90" s="171"/>
      <c r="AZ90" s="171"/>
      <c r="BA90" s="171"/>
      <c r="BB90" s="171"/>
      <c r="BC90" s="171"/>
      <c r="BD90" s="171"/>
      <c r="BE90" s="171"/>
      <c r="BF90" s="171"/>
      <c r="BG90" s="171"/>
      <c r="BH90" s="171"/>
      <c r="BI90" s="171"/>
      <c r="BJ90" s="171"/>
      <c r="BK90" s="171"/>
      <c r="BL90" s="171"/>
      <c r="BM90" s="171"/>
      <c r="BN90" s="174"/>
      <c r="BO90" s="171"/>
      <c r="BP90" s="171"/>
      <c r="BQ90" s="171"/>
      <c r="BR90" s="171"/>
      <c r="BS90" s="171"/>
      <c r="BT90" s="171"/>
      <c r="BU90" s="171"/>
      <c r="BV90" s="171"/>
      <c r="BW90" s="171"/>
      <c r="BX90" s="171"/>
      <c r="BY90" s="171"/>
      <c r="BZ90" s="171"/>
      <c r="CA90" s="171"/>
      <c r="CB90" s="171"/>
      <c r="CC90" s="171"/>
      <c r="CD90" s="171"/>
      <c r="CE90" s="174"/>
    </row>
    <row r="91" spans="1:83" ht="62" x14ac:dyDescent="0.35">
      <c r="A91" s="149" t="s">
        <v>211</v>
      </c>
      <c r="B91" s="150" t="s">
        <v>390</v>
      </c>
      <c r="C91" s="150" t="s">
        <v>202</v>
      </c>
      <c r="D91" s="150" t="s">
        <v>195</v>
      </c>
      <c r="E91" s="150" t="s">
        <v>212</v>
      </c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50"/>
      <c r="U91" s="168"/>
      <c r="V91" s="169"/>
      <c r="W91" s="169"/>
      <c r="X91" s="169"/>
      <c r="Y91" s="169"/>
      <c r="Z91" s="167"/>
      <c r="AA91" s="171"/>
      <c r="AB91" s="171"/>
      <c r="AC91" s="171"/>
      <c r="AD91" s="171"/>
      <c r="AE91" s="171"/>
      <c r="AF91" s="171">
        <v>350</v>
      </c>
      <c r="AG91" s="171"/>
      <c r="AH91" s="171"/>
      <c r="AI91" s="171"/>
      <c r="AJ91" s="171"/>
      <c r="AK91" s="171"/>
      <c r="AL91" s="171">
        <v>350</v>
      </c>
      <c r="AM91" s="171"/>
      <c r="AN91" s="171"/>
      <c r="AO91" s="171">
        <v>350</v>
      </c>
      <c r="AP91" s="171"/>
      <c r="AQ91" s="171"/>
      <c r="AR91" s="151">
        <v>350</v>
      </c>
      <c r="AS91" s="171"/>
      <c r="AT91" s="171"/>
      <c r="AU91" s="171">
        <v>350</v>
      </c>
      <c r="AV91" s="171"/>
      <c r="AW91" s="171"/>
      <c r="AX91" s="171"/>
      <c r="AY91" s="171"/>
      <c r="AZ91" s="171"/>
      <c r="BA91" s="171"/>
      <c r="BB91" s="171"/>
      <c r="BC91" s="171"/>
      <c r="BD91" s="171"/>
      <c r="BE91" s="171"/>
      <c r="BF91" s="171"/>
      <c r="BG91" s="171"/>
      <c r="BH91" s="171"/>
      <c r="BI91" s="171"/>
      <c r="BJ91" s="171"/>
      <c r="BK91" s="171"/>
      <c r="BL91" s="171"/>
      <c r="BM91" s="171"/>
      <c r="BN91" s="151"/>
      <c r="BO91" s="171"/>
      <c r="BP91" s="171"/>
      <c r="BQ91" s="171"/>
      <c r="BR91" s="171"/>
      <c r="BS91" s="171"/>
      <c r="BT91" s="171"/>
      <c r="BU91" s="171"/>
      <c r="BV91" s="171"/>
      <c r="BW91" s="171"/>
      <c r="BX91" s="171"/>
      <c r="BY91" s="171"/>
      <c r="BZ91" s="171"/>
      <c r="CA91" s="171"/>
      <c r="CB91" s="171"/>
      <c r="CC91" s="171"/>
      <c r="CD91" s="171"/>
      <c r="CE91" s="151"/>
    </row>
    <row r="92" spans="1:83" ht="93" x14ac:dyDescent="0.35">
      <c r="A92" s="175" t="s">
        <v>213</v>
      </c>
      <c r="B92" s="173" t="s">
        <v>390</v>
      </c>
      <c r="C92" s="173" t="s">
        <v>202</v>
      </c>
      <c r="D92" s="173" t="s">
        <v>195</v>
      </c>
      <c r="E92" s="173" t="s">
        <v>212</v>
      </c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73" t="s">
        <v>151</v>
      </c>
      <c r="U92" s="168"/>
      <c r="V92" s="169"/>
      <c r="W92" s="169"/>
      <c r="X92" s="169"/>
      <c r="Y92" s="169"/>
      <c r="Z92" s="167"/>
      <c r="AA92" s="171"/>
      <c r="AB92" s="171"/>
      <c r="AC92" s="171"/>
      <c r="AD92" s="171"/>
      <c r="AE92" s="171"/>
      <c r="AF92" s="171">
        <v>350</v>
      </c>
      <c r="AG92" s="171"/>
      <c r="AH92" s="171"/>
      <c r="AI92" s="171"/>
      <c r="AJ92" s="171"/>
      <c r="AK92" s="171"/>
      <c r="AL92" s="171">
        <v>350</v>
      </c>
      <c r="AM92" s="171"/>
      <c r="AN92" s="171"/>
      <c r="AO92" s="171">
        <v>350</v>
      </c>
      <c r="AP92" s="171"/>
      <c r="AQ92" s="171"/>
      <c r="AR92" s="174">
        <v>350</v>
      </c>
      <c r="AS92" s="171"/>
      <c r="AT92" s="171"/>
      <c r="AU92" s="171">
        <v>350</v>
      </c>
      <c r="AV92" s="171"/>
      <c r="AW92" s="171"/>
      <c r="AX92" s="171"/>
      <c r="AY92" s="171"/>
      <c r="AZ92" s="171"/>
      <c r="BA92" s="171"/>
      <c r="BB92" s="171"/>
      <c r="BC92" s="171"/>
      <c r="BD92" s="171"/>
      <c r="BE92" s="171"/>
      <c r="BF92" s="171"/>
      <c r="BG92" s="171"/>
      <c r="BH92" s="171"/>
      <c r="BI92" s="171"/>
      <c r="BJ92" s="171"/>
      <c r="BK92" s="171"/>
      <c r="BL92" s="171"/>
      <c r="BM92" s="171"/>
      <c r="BN92" s="174"/>
      <c r="BO92" s="171"/>
      <c r="BP92" s="171"/>
      <c r="BQ92" s="171"/>
      <c r="BR92" s="171"/>
      <c r="BS92" s="171"/>
      <c r="BT92" s="171"/>
      <c r="BU92" s="171"/>
      <c r="BV92" s="171"/>
      <c r="BW92" s="171"/>
      <c r="BX92" s="171"/>
      <c r="BY92" s="171"/>
      <c r="BZ92" s="171"/>
      <c r="CA92" s="171"/>
      <c r="CB92" s="171"/>
      <c r="CC92" s="171"/>
      <c r="CD92" s="171"/>
      <c r="CE92" s="174"/>
    </row>
    <row r="93" spans="1:83" ht="31" x14ac:dyDescent="0.35">
      <c r="A93" s="149" t="s">
        <v>216</v>
      </c>
      <c r="B93" s="150" t="s">
        <v>390</v>
      </c>
      <c r="C93" s="150" t="s">
        <v>202</v>
      </c>
      <c r="D93" s="150" t="s">
        <v>195</v>
      </c>
      <c r="E93" s="150" t="s">
        <v>217</v>
      </c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50"/>
      <c r="U93" s="168"/>
      <c r="V93" s="169"/>
      <c r="W93" s="169"/>
      <c r="X93" s="169"/>
      <c r="Y93" s="169"/>
      <c r="Z93" s="167"/>
      <c r="AA93" s="171">
        <v>190</v>
      </c>
      <c r="AB93" s="171"/>
      <c r="AC93" s="171"/>
      <c r="AD93" s="171"/>
      <c r="AE93" s="171"/>
      <c r="AF93" s="171"/>
      <c r="AG93" s="171"/>
      <c r="AH93" s="171"/>
      <c r="AI93" s="171"/>
      <c r="AJ93" s="171"/>
      <c r="AK93" s="171"/>
      <c r="AL93" s="171"/>
      <c r="AM93" s="171"/>
      <c r="AN93" s="171"/>
      <c r="AO93" s="171"/>
      <c r="AP93" s="171"/>
      <c r="AQ93" s="171"/>
      <c r="AR93" s="151">
        <v>190</v>
      </c>
      <c r="AS93" s="171"/>
      <c r="AT93" s="171"/>
      <c r="AU93" s="171"/>
      <c r="AV93" s="171"/>
      <c r="AW93" s="171">
        <v>90</v>
      </c>
      <c r="AX93" s="171"/>
      <c r="AY93" s="171"/>
      <c r="AZ93" s="171"/>
      <c r="BA93" s="171"/>
      <c r="BB93" s="171"/>
      <c r="BC93" s="171"/>
      <c r="BD93" s="171"/>
      <c r="BE93" s="171"/>
      <c r="BF93" s="171"/>
      <c r="BG93" s="171"/>
      <c r="BH93" s="171"/>
      <c r="BI93" s="171"/>
      <c r="BJ93" s="171"/>
      <c r="BK93" s="171"/>
      <c r="BL93" s="171"/>
      <c r="BM93" s="171"/>
      <c r="BN93" s="151">
        <v>90</v>
      </c>
      <c r="BO93" s="171"/>
      <c r="BP93" s="171"/>
      <c r="BQ93" s="171"/>
      <c r="BR93" s="171"/>
      <c r="BS93" s="171">
        <v>100</v>
      </c>
      <c r="BT93" s="171"/>
      <c r="BU93" s="171"/>
      <c r="BV93" s="171"/>
      <c r="BW93" s="171"/>
      <c r="BX93" s="171"/>
      <c r="BY93" s="171"/>
      <c r="BZ93" s="171"/>
      <c r="CA93" s="171"/>
      <c r="CB93" s="171"/>
      <c r="CC93" s="171"/>
      <c r="CD93" s="171"/>
      <c r="CE93" s="151">
        <v>100</v>
      </c>
    </row>
    <row r="94" spans="1:83" ht="62" x14ac:dyDescent="0.35">
      <c r="A94" s="175" t="s">
        <v>218</v>
      </c>
      <c r="B94" s="173" t="s">
        <v>390</v>
      </c>
      <c r="C94" s="173" t="s">
        <v>202</v>
      </c>
      <c r="D94" s="173" t="s">
        <v>195</v>
      </c>
      <c r="E94" s="173" t="s">
        <v>217</v>
      </c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73" t="s">
        <v>151</v>
      </c>
      <c r="U94" s="168"/>
      <c r="V94" s="169"/>
      <c r="W94" s="169"/>
      <c r="X94" s="169"/>
      <c r="Y94" s="169"/>
      <c r="Z94" s="167"/>
      <c r="AA94" s="171">
        <v>190</v>
      </c>
      <c r="AB94" s="171"/>
      <c r="AC94" s="171"/>
      <c r="AD94" s="171"/>
      <c r="AE94" s="171"/>
      <c r="AF94" s="171"/>
      <c r="AG94" s="171"/>
      <c r="AH94" s="171"/>
      <c r="AI94" s="171"/>
      <c r="AJ94" s="171"/>
      <c r="AK94" s="171"/>
      <c r="AL94" s="171"/>
      <c r="AM94" s="171"/>
      <c r="AN94" s="171"/>
      <c r="AO94" s="171"/>
      <c r="AP94" s="171"/>
      <c r="AQ94" s="171"/>
      <c r="AR94" s="174">
        <v>190</v>
      </c>
      <c r="AS94" s="171"/>
      <c r="AT94" s="171"/>
      <c r="AU94" s="171"/>
      <c r="AV94" s="171"/>
      <c r="AW94" s="171">
        <v>90</v>
      </c>
      <c r="AX94" s="171"/>
      <c r="AY94" s="171"/>
      <c r="AZ94" s="171"/>
      <c r="BA94" s="171"/>
      <c r="BB94" s="171"/>
      <c r="BC94" s="171"/>
      <c r="BD94" s="171"/>
      <c r="BE94" s="171"/>
      <c r="BF94" s="171"/>
      <c r="BG94" s="171"/>
      <c r="BH94" s="171"/>
      <c r="BI94" s="171"/>
      <c r="BJ94" s="171"/>
      <c r="BK94" s="171"/>
      <c r="BL94" s="171"/>
      <c r="BM94" s="171"/>
      <c r="BN94" s="174">
        <v>90</v>
      </c>
      <c r="BO94" s="171"/>
      <c r="BP94" s="171"/>
      <c r="BQ94" s="171"/>
      <c r="BR94" s="171"/>
      <c r="BS94" s="171">
        <v>100</v>
      </c>
      <c r="BT94" s="171"/>
      <c r="BU94" s="171"/>
      <c r="BV94" s="171"/>
      <c r="BW94" s="171"/>
      <c r="BX94" s="171"/>
      <c r="BY94" s="171"/>
      <c r="BZ94" s="171"/>
      <c r="CA94" s="171"/>
      <c r="CB94" s="171"/>
      <c r="CC94" s="171"/>
      <c r="CD94" s="171"/>
      <c r="CE94" s="174">
        <v>100</v>
      </c>
    </row>
    <row r="95" spans="1:83" ht="77.5" x14ac:dyDescent="0.35">
      <c r="A95" s="149" t="s">
        <v>222</v>
      </c>
      <c r="B95" s="150" t="s">
        <v>390</v>
      </c>
      <c r="C95" s="150" t="s">
        <v>202</v>
      </c>
      <c r="D95" s="150" t="s">
        <v>195</v>
      </c>
      <c r="E95" s="150" t="s">
        <v>223</v>
      </c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50"/>
      <c r="U95" s="168"/>
      <c r="V95" s="169"/>
      <c r="W95" s="169"/>
      <c r="X95" s="169"/>
      <c r="Y95" s="169"/>
      <c r="Z95" s="167"/>
      <c r="AA95" s="171">
        <v>999.4</v>
      </c>
      <c r="AB95" s="171"/>
      <c r="AC95" s="171"/>
      <c r="AD95" s="171">
        <v>859.5</v>
      </c>
      <c r="AE95" s="171">
        <v>859.5</v>
      </c>
      <c r="AF95" s="171"/>
      <c r="AG95" s="171"/>
      <c r="AH95" s="171">
        <v>139.9</v>
      </c>
      <c r="AI95" s="171">
        <v>139.9</v>
      </c>
      <c r="AJ95" s="171"/>
      <c r="AK95" s="171"/>
      <c r="AL95" s="171"/>
      <c r="AM95" s="171"/>
      <c r="AN95" s="171"/>
      <c r="AO95" s="171"/>
      <c r="AP95" s="171"/>
      <c r="AQ95" s="171"/>
      <c r="AR95" s="151">
        <v>999.4</v>
      </c>
      <c r="AS95" s="171"/>
      <c r="AT95" s="171">
        <v>859.5</v>
      </c>
      <c r="AU95" s="171"/>
      <c r="AV95" s="171"/>
      <c r="AW95" s="171">
        <v>1079.7</v>
      </c>
      <c r="AX95" s="171"/>
      <c r="AY95" s="171"/>
      <c r="AZ95" s="171">
        <v>950.1</v>
      </c>
      <c r="BA95" s="171">
        <v>950.1</v>
      </c>
      <c r="BB95" s="171"/>
      <c r="BC95" s="171"/>
      <c r="BD95" s="171">
        <v>129.6</v>
      </c>
      <c r="BE95" s="171">
        <v>129.6</v>
      </c>
      <c r="BF95" s="171"/>
      <c r="BG95" s="171"/>
      <c r="BH95" s="171"/>
      <c r="BI95" s="171"/>
      <c r="BJ95" s="171"/>
      <c r="BK95" s="171"/>
      <c r="BL95" s="171"/>
      <c r="BM95" s="171"/>
      <c r="BN95" s="151">
        <v>1079.5999999999999</v>
      </c>
      <c r="BO95" s="171"/>
      <c r="BP95" s="171">
        <v>950.1</v>
      </c>
      <c r="BQ95" s="171"/>
      <c r="BR95" s="171"/>
      <c r="BS95" s="171">
        <v>1153.9000000000001</v>
      </c>
      <c r="BT95" s="171"/>
      <c r="BU95" s="171">
        <v>1015.4</v>
      </c>
      <c r="BV95" s="171"/>
      <c r="BW95" s="171">
        <v>138.5</v>
      </c>
      <c r="BX95" s="171"/>
      <c r="BY95" s="171"/>
      <c r="BZ95" s="171"/>
      <c r="CA95" s="171"/>
      <c r="CB95" s="171"/>
      <c r="CC95" s="171"/>
      <c r="CD95" s="171"/>
      <c r="CE95" s="151">
        <v>1153.8</v>
      </c>
    </row>
    <row r="96" spans="1:83" ht="124" x14ac:dyDescent="0.35">
      <c r="A96" s="175" t="s">
        <v>224</v>
      </c>
      <c r="B96" s="173" t="s">
        <v>390</v>
      </c>
      <c r="C96" s="173" t="s">
        <v>202</v>
      </c>
      <c r="D96" s="173" t="s">
        <v>195</v>
      </c>
      <c r="E96" s="173" t="s">
        <v>223</v>
      </c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73" t="s">
        <v>151</v>
      </c>
      <c r="U96" s="168"/>
      <c r="V96" s="169"/>
      <c r="W96" s="169"/>
      <c r="X96" s="169"/>
      <c r="Y96" s="169"/>
      <c r="Z96" s="167"/>
      <c r="AA96" s="171">
        <v>999.4</v>
      </c>
      <c r="AB96" s="171"/>
      <c r="AC96" s="171"/>
      <c r="AD96" s="171">
        <v>859.5</v>
      </c>
      <c r="AE96" s="171">
        <v>859.5</v>
      </c>
      <c r="AF96" s="171"/>
      <c r="AG96" s="171"/>
      <c r="AH96" s="171">
        <v>139.9</v>
      </c>
      <c r="AI96" s="171">
        <v>139.9</v>
      </c>
      <c r="AJ96" s="171"/>
      <c r="AK96" s="171"/>
      <c r="AL96" s="171"/>
      <c r="AM96" s="171"/>
      <c r="AN96" s="171"/>
      <c r="AO96" s="171"/>
      <c r="AP96" s="171"/>
      <c r="AQ96" s="171"/>
      <c r="AR96" s="174">
        <v>999.4</v>
      </c>
      <c r="AS96" s="171"/>
      <c r="AT96" s="171">
        <v>859.5</v>
      </c>
      <c r="AU96" s="171"/>
      <c r="AV96" s="171"/>
      <c r="AW96" s="171">
        <v>1079.7</v>
      </c>
      <c r="AX96" s="171"/>
      <c r="AY96" s="171"/>
      <c r="AZ96" s="171">
        <v>950.1</v>
      </c>
      <c r="BA96" s="171">
        <v>950.1</v>
      </c>
      <c r="BB96" s="171"/>
      <c r="BC96" s="171"/>
      <c r="BD96" s="171">
        <v>129.6</v>
      </c>
      <c r="BE96" s="171">
        <v>129.6</v>
      </c>
      <c r="BF96" s="171"/>
      <c r="BG96" s="171"/>
      <c r="BH96" s="171"/>
      <c r="BI96" s="171"/>
      <c r="BJ96" s="171"/>
      <c r="BK96" s="171"/>
      <c r="BL96" s="171"/>
      <c r="BM96" s="171"/>
      <c r="BN96" s="174">
        <v>1079.5999999999999</v>
      </c>
      <c r="BO96" s="171"/>
      <c r="BP96" s="171">
        <v>950.1</v>
      </c>
      <c r="BQ96" s="171"/>
      <c r="BR96" s="171"/>
      <c r="BS96" s="171">
        <v>1153.9000000000001</v>
      </c>
      <c r="BT96" s="171"/>
      <c r="BU96" s="171">
        <v>1015.4</v>
      </c>
      <c r="BV96" s="171"/>
      <c r="BW96" s="171">
        <v>138.5</v>
      </c>
      <c r="BX96" s="171"/>
      <c r="BY96" s="171"/>
      <c r="BZ96" s="171"/>
      <c r="CA96" s="171"/>
      <c r="CB96" s="171"/>
      <c r="CC96" s="171"/>
      <c r="CD96" s="171"/>
      <c r="CE96" s="174">
        <v>1153.8</v>
      </c>
    </row>
    <row r="97" spans="1:83" ht="30" x14ac:dyDescent="0.35">
      <c r="A97" s="170" t="s">
        <v>353</v>
      </c>
      <c r="B97" s="147" t="s">
        <v>390</v>
      </c>
      <c r="C97" s="147" t="s">
        <v>202</v>
      </c>
      <c r="D97" s="147" t="s">
        <v>202</v>
      </c>
      <c r="E97" s="147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8"/>
      <c r="Q97" s="168"/>
      <c r="R97" s="168"/>
      <c r="S97" s="168"/>
      <c r="T97" s="147"/>
      <c r="U97" s="168"/>
      <c r="V97" s="169"/>
      <c r="W97" s="169"/>
      <c r="X97" s="169"/>
      <c r="Y97" s="169"/>
      <c r="Z97" s="167"/>
      <c r="AA97" s="171">
        <v>119.8</v>
      </c>
      <c r="AB97" s="171"/>
      <c r="AC97" s="171"/>
      <c r="AD97" s="171"/>
      <c r="AE97" s="171"/>
      <c r="AF97" s="171"/>
      <c r="AG97" s="171"/>
      <c r="AH97" s="171">
        <v>119.8</v>
      </c>
      <c r="AI97" s="171">
        <v>119.8</v>
      </c>
      <c r="AJ97" s="171"/>
      <c r="AK97" s="171"/>
      <c r="AL97" s="171"/>
      <c r="AM97" s="171"/>
      <c r="AN97" s="171"/>
      <c r="AO97" s="171"/>
      <c r="AP97" s="171"/>
      <c r="AQ97" s="171"/>
      <c r="AR97" s="148">
        <v>119.8</v>
      </c>
      <c r="AS97" s="171"/>
      <c r="AT97" s="171"/>
      <c r="AU97" s="171"/>
      <c r="AV97" s="171"/>
      <c r="AW97" s="171">
        <v>119.8</v>
      </c>
      <c r="AX97" s="171"/>
      <c r="AY97" s="171"/>
      <c r="AZ97" s="171"/>
      <c r="BA97" s="171"/>
      <c r="BB97" s="171"/>
      <c r="BC97" s="171"/>
      <c r="BD97" s="171">
        <v>119.8</v>
      </c>
      <c r="BE97" s="171">
        <v>119.8</v>
      </c>
      <c r="BF97" s="171"/>
      <c r="BG97" s="171"/>
      <c r="BH97" s="171"/>
      <c r="BI97" s="171"/>
      <c r="BJ97" s="171"/>
      <c r="BK97" s="171"/>
      <c r="BL97" s="171"/>
      <c r="BM97" s="171"/>
      <c r="BN97" s="148">
        <v>119.8</v>
      </c>
      <c r="BO97" s="171"/>
      <c r="BP97" s="171"/>
      <c r="BQ97" s="171"/>
      <c r="BR97" s="171"/>
      <c r="BS97" s="171">
        <v>119.8</v>
      </c>
      <c r="BT97" s="171"/>
      <c r="BU97" s="171"/>
      <c r="BV97" s="171"/>
      <c r="BW97" s="171">
        <v>119.8</v>
      </c>
      <c r="BX97" s="171"/>
      <c r="BY97" s="171"/>
      <c r="BZ97" s="171"/>
      <c r="CA97" s="171"/>
      <c r="CB97" s="171"/>
      <c r="CC97" s="171"/>
      <c r="CD97" s="171"/>
      <c r="CE97" s="148">
        <v>119.8</v>
      </c>
    </row>
    <row r="98" spans="1:83" ht="93" x14ac:dyDescent="0.35">
      <c r="A98" s="149" t="s">
        <v>286</v>
      </c>
      <c r="B98" s="150" t="s">
        <v>390</v>
      </c>
      <c r="C98" s="150" t="s">
        <v>202</v>
      </c>
      <c r="D98" s="150" t="s">
        <v>202</v>
      </c>
      <c r="E98" s="150" t="s">
        <v>287</v>
      </c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8"/>
      <c r="Q98" s="168"/>
      <c r="R98" s="168"/>
      <c r="S98" s="168"/>
      <c r="T98" s="150"/>
      <c r="U98" s="168"/>
      <c r="V98" s="169"/>
      <c r="W98" s="169"/>
      <c r="X98" s="169"/>
      <c r="Y98" s="169"/>
      <c r="Z98" s="167"/>
      <c r="AA98" s="171">
        <v>119.8</v>
      </c>
      <c r="AB98" s="171"/>
      <c r="AC98" s="171"/>
      <c r="AD98" s="171"/>
      <c r="AE98" s="171"/>
      <c r="AF98" s="171"/>
      <c r="AG98" s="171"/>
      <c r="AH98" s="171">
        <v>119.8</v>
      </c>
      <c r="AI98" s="171">
        <v>119.8</v>
      </c>
      <c r="AJ98" s="171"/>
      <c r="AK98" s="171"/>
      <c r="AL98" s="171"/>
      <c r="AM98" s="171"/>
      <c r="AN98" s="171"/>
      <c r="AO98" s="171"/>
      <c r="AP98" s="171"/>
      <c r="AQ98" s="171"/>
      <c r="AR98" s="151">
        <v>119.8</v>
      </c>
      <c r="AS98" s="171"/>
      <c r="AT98" s="171"/>
      <c r="AU98" s="171"/>
      <c r="AV98" s="171"/>
      <c r="AW98" s="171">
        <v>119.8</v>
      </c>
      <c r="AX98" s="171"/>
      <c r="AY98" s="171"/>
      <c r="AZ98" s="171"/>
      <c r="BA98" s="171"/>
      <c r="BB98" s="171"/>
      <c r="BC98" s="171"/>
      <c r="BD98" s="171">
        <v>119.8</v>
      </c>
      <c r="BE98" s="171">
        <v>119.8</v>
      </c>
      <c r="BF98" s="171"/>
      <c r="BG98" s="171"/>
      <c r="BH98" s="171"/>
      <c r="BI98" s="171"/>
      <c r="BJ98" s="171"/>
      <c r="BK98" s="171"/>
      <c r="BL98" s="171"/>
      <c r="BM98" s="171"/>
      <c r="BN98" s="151">
        <v>119.8</v>
      </c>
      <c r="BO98" s="171"/>
      <c r="BP98" s="171"/>
      <c r="BQ98" s="171"/>
      <c r="BR98" s="171"/>
      <c r="BS98" s="171">
        <v>119.8</v>
      </c>
      <c r="BT98" s="171"/>
      <c r="BU98" s="171"/>
      <c r="BV98" s="171"/>
      <c r="BW98" s="171">
        <v>119.8</v>
      </c>
      <c r="BX98" s="171"/>
      <c r="BY98" s="171"/>
      <c r="BZ98" s="171"/>
      <c r="CA98" s="171"/>
      <c r="CB98" s="171"/>
      <c r="CC98" s="171"/>
      <c r="CD98" s="171"/>
      <c r="CE98" s="151">
        <v>119.8</v>
      </c>
    </row>
    <row r="99" spans="1:83" ht="108.5" x14ac:dyDescent="0.35">
      <c r="A99" s="175" t="s">
        <v>288</v>
      </c>
      <c r="B99" s="173" t="s">
        <v>390</v>
      </c>
      <c r="C99" s="173" t="s">
        <v>202</v>
      </c>
      <c r="D99" s="173" t="s">
        <v>202</v>
      </c>
      <c r="E99" s="173" t="s">
        <v>287</v>
      </c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73" t="s">
        <v>278</v>
      </c>
      <c r="U99" s="168"/>
      <c r="V99" s="169"/>
      <c r="W99" s="169"/>
      <c r="X99" s="169"/>
      <c r="Y99" s="169"/>
      <c r="Z99" s="167"/>
      <c r="AA99" s="171">
        <v>119.8</v>
      </c>
      <c r="AB99" s="171"/>
      <c r="AC99" s="171"/>
      <c r="AD99" s="171"/>
      <c r="AE99" s="171"/>
      <c r="AF99" s="171"/>
      <c r="AG99" s="171"/>
      <c r="AH99" s="171">
        <v>119.8</v>
      </c>
      <c r="AI99" s="171">
        <v>119.8</v>
      </c>
      <c r="AJ99" s="171"/>
      <c r="AK99" s="171"/>
      <c r="AL99" s="171"/>
      <c r="AM99" s="171"/>
      <c r="AN99" s="171"/>
      <c r="AO99" s="171"/>
      <c r="AP99" s="171"/>
      <c r="AQ99" s="171"/>
      <c r="AR99" s="174">
        <v>119.8</v>
      </c>
      <c r="AS99" s="171"/>
      <c r="AT99" s="171"/>
      <c r="AU99" s="171"/>
      <c r="AV99" s="171"/>
      <c r="AW99" s="171">
        <v>119.8</v>
      </c>
      <c r="AX99" s="171"/>
      <c r="AY99" s="171"/>
      <c r="AZ99" s="171"/>
      <c r="BA99" s="171"/>
      <c r="BB99" s="171"/>
      <c r="BC99" s="171"/>
      <c r="BD99" s="171">
        <v>119.8</v>
      </c>
      <c r="BE99" s="171">
        <v>119.8</v>
      </c>
      <c r="BF99" s="171"/>
      <c r="BG99" s="171"/>
      <c r="BH99" s="171"/>
      <c r="BI99" s="171"/>
      <c r="BJ99" s="171"/>
      <c r="BK99" s="171"/>
      <c r="BL99" s="171"/>
      <c r="BM99" s="171"/>
      <c r="BN99" s="174">
        <v>119.8</v>
      </c>
      <c r="BO99" s="171"/>
      <c r="BP99" s="171"/>
      <c r="BQ99" s="171"/>
      <c r="BR99" s="171"/>
      <c r="BS99" s="171">
        <v>119.8</v>
      </c>
      <c r="BT99" s="171"/>
      <c r="BU99" s="171"/>
      <c r="BV99" s="171"/>
      <c r="BW99" s="171">
        <v>119.8</v>
      </c>
      <c r="BX99" s="171"/>
      <c r="BY99" s="171"/>
      <c r="BZ99" s="171"/>
      <c r="CA99" s="171"/>
      <c r="CB99" s="171"/>
      <c r="CC99" s="171"/>
      <c r="CD99" s="171"/>
      <c r="CE99" s="174">
        <v>119.8</v>
      </c>
    </row>
    <row r="100" spans="1:83" ht="15" x14ac:dyDescent="0.35">
      <c r="A100" s="170" t="s">
        <v>354</v>
      </c>
      <c r="B100" s="147" t="s">
        <v>390</v>
      </c>
      <c r="C100" s="147" t="s">
        <v>148</v>
      </c>
      <c r="D100" s="147" t="s">
        <v>337</v>
      </c>
      <c r="E100" s="147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47"/>
      <c r="U100" s="168"/>
      <c r="V100" s="169"/>
      <c r="W100" s="169"/>
      <c r="X100" s="169"/>
      <c r="Y100" s="169"/>
      <c r="Z100" s="167"/>
      <c r="AA100" s="171">
        <v>11510.7</v>
      </c>
      <c r="AB100" s="171"/>
      <c r="AC100" s="171"/>
      <c r="AD100" s="171">
        <v>17675.8</v>
      </c>
      <c r="AE100" s="171">
        <v>1923.4</v>
      </c>
      <c r="AF100" s="171">
        <v>4835.7</v>
      </c>
      <c r="AG100" s="171">
        <v>4435.7</v>
      </c>
      <c r="AH100" s="171">
        <v>5117.7</v>
      </c>
      <c r="AI100" s="171">
        <v>1923.4</v>
      </c>
      <c r="AJ100" s="171"/>
      <c r="AK100" s="171"/>
      <c r="AL100" s="171">
        <v>18494.3</v>
      </c>
      <c r="AM100" s="171"/>
      <c r="AN100" s="171">
        <v>15752.4</v>
      </c>
      <c r="AO100" s="171">
        <v>400</v>
      </c>
      <c r="AP100" s="171">
        <v>3194.3</v>
      </c>
      <c r="AQ100" s="171"/>
      <c r="AR100" s="148">
        <v>30005</v>
      </c>
      <c r="AS100" s="171"/>
      <c r="AT100" s="171">
        <v>17675.8</v>
      </c>
      <c r="AU100" s="171">
        <v>4835.7</v>
      </c>
      <c r="AV100" s="171"/>
      <c r="AW100" s="171">
        <v>11868.3</v>
      </c>
      <c r="AX100" s="171"/>
      <c r="AY100" s="171"/>
      <c r="AZ100" s="171">
        <v>47839.199999999997</v>
      </c>
      <c r="BA100" s="171">
        <v>1923.4</v>
      </c>
      <c r="BB100" s="171">
        <v>4762.6000000000004</v>
      </c>
      <c r="BC100" s="171">
        <v>4762.6000000000004</v>
      </c>
      <c r="BD100" s="171">
        <v>8184.6</v>
      </c>
      <c r="BE100" s="171">
        <v>1923.4</v>
      </c>
      <c r="BF100" s="171"/>
      <c r="BG100" s="171"/>
      <c r="BH100" s="171">
        <v>52177</v>
      </c>
      <c r="BI100" s="171"/>
      <c r="BJ100" s="171">
        <v>45915.8</v>
      </c>
      <c r="BK100" s="171"/>
      <c r="BL100" s="171">
        <v>6261.2</v>
      </c>
      <c r="BM100" s="171"/>
      <c r="BN100" s="148">
        <v>64045.3</v>
      </c>
      <c r="BO100" s="171"/>
      <c r="BP100" s="171">
        <v>47839.199999999997</v>
      </c>
      <c r="BQ100" s="171">
        <v>4762.6000000000004</v>
      </c>
      <c r="BR100" s="171"/>
      <c r="BS100" s="171">
        <v>11243.2</v>
      </c>
      <c r="BT100" s="171"/>
      <c r="BU100" s="171">
        <v>1923.4</v>
      </c>
      <c r="BV100" s="171">
        <v>5421.5</v>
      </c>
      <c r="BW100" s="171">
        <v>1923.4</v>
      </c>
      <c r="BX100" s="171"/>
      <c r="BY100" s="171"/>
      <c r="BZ100" s="171"/>
      <c r="CA100" s="171"/>
      <c r="CB100" s="171"/>
      <c r="CC100" s="171"/>
      <c r="CD100" s="171"/>
      <c r="CE100" s="148">
        <v>11243.2</v>
      </c>
    </row>
    <row r="101" spans="1:83" ht="15" x14ac:dyDescent="0.35">
      <c r="A101" s="170" t="s">
        <v>355</v>
      </c>
      <c r="B101" s="147" t="s">
        <v>390</v>
      </c>
      <c r="C101" s="147" t="s">
        <v>148</v>
      </c>
      <c r="D101" s="147" t="s">
        <v>149</v>
      </c>
      <c r="E101" s="147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47"/>
      <c r="U101" s="168"/>
      <c r="V101" s="169"/>
      <c r="W101" s="169"/>
      <c r="X101" s="169"/>
      <c r="Y101" s="169"/>
      <c r="Z101" s="167"/>
      <c r="AA101" s="171">
        <v>11510.7</v>
      </c>
      <c r="AB101" s="171"/>
      <c r="AC101" s="171"/>
      <c r="AD101" s="171">
        <v>17675.8</v>
      </c>
      <c r="AE101" s="171">
        <v>1923.4</v>
      </c>
      <c r="AF101" s="171">
        <v>4835.7</v>
      </c>
      <c r="AG101" s="171">
        <v>4435.7</v>
      </c>
      <c r="AH101" s="171">
        <v>5117.7</v>
      </c>
      <c r="AI101" s="171">
        <v>1923.4</v>
      </c>
      <c r="AJ101" s="171"/>
      <c r="AK101" s="171"/>
      <c r="AL101" s="171">
        <v>18494.3</v>
      </c>
      <c r="AM101" s="171"/>
      <c r="AN101" s="171">
        <v>15752.4</v>
      </c>
      <c r="AO101" s="171">
        <v>400</v>
      </c>
      <c r="AP101" s="171">
        <v>3194.3</v>
      </c>
      <c r="AQ101" s="171"/>
      <c r="AR101" s="148">
        <v>30005</v>
      </c>
      <c r="AS101" s="171"/>
      <c r="AT101" s="171">
        <v>17675.8</v>
      </c>
      <c r="AU101" s="171">
        <v>4835.7</v>
      </c>
      <c r="AV101" s="171"/>
      <c r="AW101" s="171">
        <v>11868.3</v>
      </c>
      <c r="AX101" s="171"/>
      <c r="AY101" s="171"/>
      <c r="AZ101" s="171">
        <v>47839.199999999997</v>
      </c>
      <c r="BA101" s="171">
        <v>1923.4</v>
      </c>
      <c r="BB101" s="171">
        <v>4762.6000000000004</v>
      </c>
      <c r="BC101" s="171">
        <v>4762.6000000000004</v>
      </c>
      <c r="BD101" s="171">
        <v>8184.6</v>
      </c>
      <c r="BE101" s="171">
        <v>1923.4</v>
      </c>
      <c r="BF101" s="171"/>
      <c r="BG101" s="171"/>
      <c r="BH101" s="171">
        <v>52177</v>
      </c>
      <c r="BI101" s="171"/>
      <c r="BJ101" s="171">
        <v>45915.8</v>
      </c>
      <c r="BK101" s="171"/>
      <c r="BL101" s="171">
        <v>6261.2</v>
      </c>
      <c r="BM101" s="171"/>
      <c r="BN101" s="148">
        <v>64045.3</v>
      </c>
      <c r="BO101" s="171"/>
      <c r="BP101" s="171">
        <v>47839.199999999997</v>
      </c>
      <c r="BQ101" s="171">
        <v>4762.6000000000004</v>
      </c>
      <c r="BR101" s="171"/>
      <c r="BS101" s="171">
        <v>11243.2</v>
      </c>
      <c r="BT101" s="171"/>
      <c r="BU101" s="171">
        <v>1923.4</v>
      </c>
      <c r="BV101" s="171">
        <v>5421.5</v>
      </c>
      <c r="BW101" s="171">
        <v>1923.4</v>
      </c>
      <c r="BX101" s="171"/>
      <c r="BY101" s="171"/>
      <c r="BZ101" s="171"/>
      <c r="CA101" s="171"/>
      <c r="CB101" s="171"/>
      <c r="CC101" s="171"/>
      <c r="CD101" s="171"/>
      <c r="CE101" s="148">
        <v>11243.2</v>
      </c>
    </row>
    <row r="102" spans="1:83" ht="31" x14ac:dyDescent="0.35">
      <c r="A102" s="149" t="s">
        <v>144</v>
      </c>
      <c r="B102" s="150" t="s">
        <v>390</v>
      </c>
      <c r="C102" s="150" t="s">
        <v>148</v>
      </c>
      <c r="D102" s="150" t="s">
        <v>149</v>
      </c>
      <c r="E102" s="150" t="s">
        <v>145</v>
      </c>
      <c r="F102" s="168"/>
      <c r="G102" s="168"/>
      <c r="H102" s="168"/>
      <c r="I102" s="168"/>
      <c r="J102" s="168"/>
      <c r="K102" s="168"/>
      <c r="L102" s="168"/>
      <c r="M102" s="168"/>
      <c r="N102" s="168"/>
      <c r="O102" s="168"/>
      <c r="P102" s="168"/>
      <c r="Q102" s="168"/>
      <c r="R102" s="168"/>
      <c r="S102" s="168"/>
      <c r="T102" s="150"/>
      <c r="U102" s="168"/>
      <c r="V102" s="169"/>
      <c r="W102" s="169"/>
      <c r="X102" s="169"/>
      <c r="Y102" s="169"/>
      <c r="Z102" s="167"/>
      <c r="AA102" s="171">
        <v>2764.2</v>
      </c>
      <c r="AB102" s="171"/>
      <c r="AC102" s="171"/>
      <c r="AD102" s="171"/>
      <c r="AE102" s="171"/>
      <c r="AF102" s="171"/>
      <c r="AG102" s="171"/>
      <c r="AH102" s="171"/>
      <c r="AI102" s="171"/>
      <c r="AJ102" s="171"/>
      <c r="AK102" s="171"/>
      <c r="AL102" s="171">
        <v>-735.3</v>
      </c>
      <c r="AM102" s="171"/>
      <c r="AN102" s="171"/>
      <c r="AO102" s="171"/>
      <c r="AP102" s="171"/>
      <c r="AQ102" s="171"/>
      <c r="AR102" s="151">
        <v>2028.9</v>
      </c>
      <c r="AS102" s="171"/>
      <c r="AT102" s="171"/>
      <c r="AU102" s="171"/>
      <c r="AV102" s="171"/>
      <c r="AW102" s="171">
        <v>2789.2</v>
      </c>
      <c r="AX102" s="171"/>
      <c r="AY102" s="171"/>
      <c r="AZ102" s="171"/>
      <c r="BA102" s="171"/>
      <c r="BB102" s="171"/>
      <c r="BC102" s="171"/>
      <c r="BD102" s="171"/>
      <c r="BE102" s="171"/>
      <c r="BF102" s="171"/>
      <c r="BG102" s="171"/>
      <c r="BH102" s="171"/>
      <c r="BI102" s="171"/>
      <c r="BJ102" s="171"/>
      <c r="BK102" s="171"/>
      <c r="BL102" s="171"/>
      <c r="BM102" s="171"/>
      <c r="BN102" s="151">
        <v>2789.2</v>
      </c>
      <c r="BO102" s="171"/>
      <c r="BP102" s="171"/>
      <c r="BQ102" s="171"/>
      <c r="BR102" s="171"/>
      <c r="BS102" s="171">
        <v>1505.2</v>
      </c>
      <c r="BT102" s="171"/>
      <c r="BU102" s="171"/>
      <c r="BV102" s="171"/>
      <c r="BW102" s="171"/>
      <c r="BX102" s="171"/>
      <c r="BY102" s="171"/>
      <c r="BZ102" s="171"/>
      <c r="CA102" s="171"/>
      <c r="CB102" s="171"/>
      <c r="CC102" s="171"/>
      <c r="CD102" s="171"/>
      <c r="CE102" s="151">
        <v>1505.2</v>
      </c>
    </row>
    <row r="103" spans="1:83" ht="124" x14ac:dyDescent="0.35">
      <c r="A103" s="172" t="s">
        <v>146</v>
      </c>
      <c r="B103" s="173" t="s">
        <v>390</v>
      </c>
      <c r="C103" s="173" t="s">
        <v>148</v>
      </c>
      <c r="D103" s="173" t="s">
        <v>149</v>
      </c>
      <c r="E103" s="173" t="s">
        <v>145</v>
      </c>
      <c r="F103" s="168"/>
      <c r="G103" s="168"/>
      <c r="H103" s="168"/>
      <c r="I103" s="168"/>
      <c r="J103" s="168"/>
      <c r="K103" s="168"/>
      <c r="L103" s="168"/>
      <c r="M103" s="168"/>
      <c r="N103" s="168"/>
      <c r="O103" s="168"/>
      <c r="P103" s="168"/>
      <c r="Q103" s="168"/>
      <c r="R103" s="168"/>
      <c r="S103" s="168"/>
      <c r="T103" s="173" t="s">
        <v>147</v>
      </c>
      <c r="U103" s="168"/>
      <c r="V103" s="169"/>
      <c r="W103" s="169"/>
      <c r="X103" s="169"/>
      <c r="Y103" s="169"/>
      <c r="Z103" s="167"/>
      <c r="AA103" s="171">
        <v>1425.2</v>
      </c>
      <c r="AB103" s="171"/>
      <c r="AC103" s="171"/>
      <c r="AD103" s="171"/>
      <c r="AE103" s="171"/>
      <c r="AF103" s="171"/>
      <c r="AG103" s="171"/>
      <c r="AH103" s="171"/>
      <c r="AI103" s="171"/>
      <c r="AJ103" s="171"/>
      <c r="AK103" s="171"/>
      <c r="AL103" s="171">
        <v>-1035.3</v>
      </c>
      <c r="AM103" s="171"/>
      <c r="AN103" s="171"/>
      <c r="AO103" s="171"/>
      <c r="AP103" s="171"/>
      <c r="AQ103" s="171"/>
      <c r="AR103" s="174">
        <v>389.9</v>
      </c>
      <c r="AS103" s="171"/>
      <c r="AT103" s="171"/>
      <c r="AU103" s="171"/>
      <c r="AV103" s="171"/>
      <c r="AW103" s="171">
        <v>1460.2</v>
      </c>
      <c r="AX103" s="171"/>
      <c r="AY103" s="171"/>
      <c r="AZ103" s="171"/>
      <c r="BA103" s="171"/>
      <c r="BB103" s="171"/>
      <c r="BC103" s="171"/>
      <c r="BD103" s="171"/>
      <c r="BE103" s="171"/>
      <c r="BF103" s="171"/>
      <c r="BG103" s="171"/>
      <c r="BH103" s="171"/>
      <c r="BI103" s="171"/>
      <c r="BJ103" s="171"/>
      <c r="BK103" s="171"/>
      <c r="BL103" s="171"/>
      <c r="BM103" s="171"/>
      <c r="BN103" s="174">
        <v>1460.2</v>
      </c>
      <c r="BO103" s="171"/>
      <c r="BP103" s="171"/>
      <c r="BQ103" s="171"/>
      <c r="BR103" s="171"/>
      <c r="BS103" s="171">
        <v>176.2</v>
      </c>
      <c r="BT103" s="171"/>
      <c r="BU103" s="171"/>
      <c r="BV103" s="171"/>
      <c r="BW103" s="171"/>
      <c r="BX103" s="171"/>
      <c r="BY103" s="171"/>
      <c r="BZ103" s="171"/>
      <c r="CA103" s="171"/>
      <c r="CB103" s="171"/>
      <c r="CC103" s="171"/>
      <c r="CD103" s="171"/>
      <c r="CE103" s="174">
        <v>176.2</v>
      </c>
    </row>
    <row r="104" spans="1:83" ht="77.5" x14ac:dyDescent="0.35">
      <c r="A104" s="175" t="s">
        <v>150</v>
      </c>
      <c r="B104" s="173" t="s">
        <v>390</v>
      </c>
      <c r="C104" s="173" t="s">
        <v>148</v>
      </c>
      <c r="D104" s="173" t="s">
        <v>149</v>
      </c>
      <c r="E104" s="173" t="s">
        <v>145</v>
      </c>
      <c r="F104" s="168"/>
      <c r="G104" s="168"/>
      <c r="H104" s="168"/>
      <c r="I104" s="168"/>
      <c r="J104" s="168"/>
      <c r="K104" s="168"/>
      <c r="L104" s="168"/>
      <c r="M104" s="168"/>
      <c r="N104" s="168"/>
      <c r="O104" s="168"/>
      <c r="P104" s="168"/>
      <c r="Q104" s="168"/>
      <c r="R104" s="168"/>
      <c r="S104" s="168"/>
      <c r="T104" s="173" t="s">
        <v>151</v>
      </c>
      <c r="U104" s="168"/>
      <c r="V104" s="169"/>
      <c r="W104" s="169"/>
      <c r="X104" s="169"/>
      <c r="Y104" s="169"/>
      <c r="Z104" s="167"/>
      <c r="AA104" s="171">
        <v>1149</v>
      </c>
      <c r="AB104" s="171"/>
      <c r="AC104" s="171"/>
      <c r="AD104" s="171"/>
      <c r="AE104" s="171"/>
      <c r="AF104" s="171"/>
      <c r="AG104" s="171"/>
      <c r="AH104" s="171"/>
      <c r="AI104" s="171"/>
      <c r="AJ104" s="171"/>
      <c r="AK104" s="171"/>
      <c r="AL104" s="171">
        <v>303.89999999999998</v>
      </c>
      <c r="AM104" s="171"/>
      <c r="AN104" s="171"/>
      <c r="AO104" s="171"/>
      <c r="AP104" s="171"/>
      <c r="AQ104" s="171"/>
      <c r="AR104" s="174">
        <v>1452.9</v>
      </c>
      <c r="AS104" s="171"/>
      <c r="AT104" s="171"/>
      <c r="AU104" s="171"/>
      <c r="AV104" s="171"/>
      <c r="AW104" s="171">
        <v>1149</v>
      </c>
      <c r="AX104" s="171"/>
      <c r="AY104" s="171"/>
      <c r="AZ104" s="171"/>
      <c r="BA104" s="171"/>
      <c r="BB104" s="171"/>
      <c r="BC104" s="171"/>
      <c r="BD104" s="171"/>
      <c r="BE104" s="171"/>
      <c r="BF104" s="171"/>
      <c r="BG104" s="171"/>
      <c r="BH104" s="171"/>
      <c r="BI104" s="171"/>
      <c r="BJ104" s="171"/>
      <c r="BK104" s="171"/>
      <c r="BL104" s="171"/>
      <c r="BM104" s="171"/>
      <c r="BN104" s="174">
        <v>1149</v>
      </c>
      <c r="BO104" s="171"/>
      <c r="BP104" s="171"/>
      <c r="BQ104" s="171"/>
      <c r="BR104" s="171"/>
      <c r="BS104" s="171">
        <v>1149</v>
      </c>
      <c r="BT104" s="171"/>
      <c r="BU104" s="171"/>
      <c r="BV104" s="171"/>
      <c r="BW104" s="171"/>
      <c r="BX104" s="171"/>
      <c r="BY104" s="171"/>
      <c r="BZ104" s="171"/>
      <c r="CA104" s="171"/>
      <c r="CB104" s="171"/>
      <c r="CC104" s="171"/>
      <c r="CD104" s="171"/>
      <c r="CE104" s="174">
        <v>1149</v>
      </c>
    </row>
    <row r="105" spans="1:83" ht="46.5" x14ac:dyDescent="0.35">
      <c r="A105" s="175" t="s">
        <v>152</v>
      </c>
      <c r="B105" s="173" t="s">
        <v>390</v>
      </c>
      <c r="C105" s="173" t="s">
        <v>148</v>
      </c>
      <c r="D105" s="173" t="s">
        <v>149</v>
      </c>
      <c r="E105" s="173" t="s">
        <v>145</v>
      </c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68"/>
      <c r="T105" s="173" t="s">
        <v>153</v>
      </c>
      <c r="U105" s="168"/>
      <c r="V105" s="169"/>
      <c r="W105" s="169"/>
      <c r="X105" s="169"/>
      <c r="Y105" s="169"/>
      <c r="Z105" s="167"/>
      <c r="AA105" s="171">
        <v>190</v>
      </c>
      <c r="AB105" s="171"/>
      <c r="AC105" s="171"/>
      <c r="AD105" s="171"/>
      <c r="AE105" s="171"/>
      <c r="AF105" s="171"/>
      <c r="AG105" s="171"/>
      <c r="AH105" s="171"/>
      <c r="AI105" s="171"/>
      <c r="AJ105" s="171"/>
      <c r="AK105" s="171"/>
      <c r="AL105" s="171">
        <v>-3.9</v>
      </c>
      <c r="AM105" s="171"/>
      <c r="AN105" s="171"/>
      <c r="AO105" s="171"/>
      <c r="AP105" s="171"/>
      <c r="AQ105" s="171"/>
      <c r="AR105" s="174">
        <v>186.1</v>
      </c>
      <c r="AS105" s="171"/>
      <c r="AT105" s="171"/>
      <c r="AU105" s="171"/>
      <c r="AV105" s="171"/>
      <c r="AW105" s="171">
        <v>180</v>
      </c>
      <c r="AX105" s="171"/>
      <c r="AY105" s="171"/>
      <c r="AZ105" s="171"/>
      <c r="BA105" s="171"/>
      <c r="BB105" s="171"/>
      <c r="BC105" s="171"/>
      <c r="BD105" s="171"/>
      <c r="BE105" s="171"/>
      <c r="BF105" s="171"/>
      <c r="BG105" s="171"/>
      <c r="BH105" s="171"/>
      <c r="BI105" s="171"/>
      <c r="BJ105" s="171"/>
      <c r="BK105" s="171"/>
      <c r="BL105" s="171"/>
      <c r="BM105" s="171"/>
      <c r="BN105" s="174">
        <v>180</v>
      </c>
      <c r="BO105" s="171"/>
      <c r="BP105" s="171"/>
      <c r="BQ105" s="171"/>
      <c r="BR105" s="171"/>
      <c r="BS105" s="171">
        <v>180</v>
      </c>
      <c r="BT105" s="171"/>
      <c r="BU105" s="171"/>
      <c r="BV105" s="171"/>
      <c r="BW105" s="171"/>
      <c r="BX105" s="171"/>
      <c r="BY105" s="171"/>
      <c r="BZ105" s="171"/>
      <c r="CA105" s="171"/>
      <c r="CB105" s="171"/>
      <c r="CC105" s="171"/>
      <c r="CD105" s="171"/>
      <c r="CE105" s="174">
        <v>180</v>
      </c>
    </row>
    <row r="106" spans="1:83" ht="124" x14ac:dyDescent="0.35">
      <c r="A106" s="152" t="s">
        <v>154</v>
      </c>
      <c r="B106" s="150" t="s">
        <v>390</v>
      </c>
      <c r="C106" s="150" t="s">
        <v>148</v>
      </c>
      <c r="D106" s="150" t="s">
        <v>149</v>
      </c>
      <c r="E106" s="150" t="s">
        <v>155</v>
      </c>
      <c r="F106" s="168"/>
      <c r="G106" s="168"/>
      <c r="H106" s="168"/>
      <c r="I106" s="168"/>
      <c r="J106" s="168"/>
      <c r="K106" s="168"/>
      <c r="L106" s="168"/>
      <c r="M106" s="168"/>
      <c r="N106" s="168"/>
      <c r="O106" s="168"/>
      <c r="P106" s="168"/>
      <c r="Q106" s="168"/>
      <c r="R106" s="168"/>
      <c r="S106" s="168"/>
      <c r="T106" s="150"/>
      <c r="U106" s="168"/>
      <c r="V106" s="169"/>
      <c r="W106" s="169"/>
      <c r="X106" s="169"/>
      <c r="Y106" s="169"/>
      <c r="Z106" s="167"/>
      <c r="AA106" s="171">
        <v>2154.5</v>
      </c>
      <c r="AB106" s="171"/>
      <c r="AC106" s="171"/>
      <c r="AD106" s="171"/>
      <c r="AE106" s="171"/>
      <c r="AF106" s="171">
        <v>2554.5</v>
      </c>
      <c r="AG106" s="171">
        <v>2154.5</v>
      </c>
      <c r="AH106" s="171"/>
      <c r="AI106" s="171"/>
      <c r="AJ106" s="171"/>
      <c r="AK106" s="171"/>
      <c r="AL106" s="171">
        <v>400</v>
      </c>
      <c r="AM106" s="171"/>
      <c r="AN106" s="171"/>
      <c r="AO106" s="171">
        <v>400</v>
      </c>
      <c r="AP106" s="171"/>
      <c r="AQ106" s="171"/>
      <c r="AR106" s="151">
        <v>2554.5</v>
      </c>
      <c r="AS106" s="171"/>
      <c r="AT106" s="171"/>
      <c r="AU106" s="171">
        <v>2554.5</v>
      </c>
      <c r="AV106" s="171"/>
      <c r="AW106" s="171">
        <v>2154.5</v>
      </c>
      <c r="AX106" s="171"/>
      <c r="AY106" s="171"/>
      <c r="AZ106" s="171"/>
      <c r="BA106" s="171"/>
      <c r="BB106" s="171">
        <v>2154.5</v>
      </c>
      <c r="BC106" s="171">
        <v>2154.5</v>
      </c>
      <c r="BD106" s="171"/>
      <c r="BE106" s="171"/>
      <c r="BF106" s="171"/>
      <c r="BG106" s="171"/>
      <c r="BH106" s="171"/>
      <c r="BI106" s="171"/>
      <c r="BJ106" s="171"/>
      <c r="BK106" s="171"/>
      <c r="BL106" s="171"/>
      <c r="BM106" s="171"/>
      <c r="BN106" s="151">
        <v>2154.5</v>
      </c>
      <c r="BO106" s="171"/>
      <c r="BP106" s="171"/>
      <c r="BQ106" s="171">
        <v>2154.5</v>
      </c>
      <c r="BR106" s="171"/>
      <c r="BS106" s="171">
        <v>2154.5</v>
      </c>
      <c r="BT106" s="171"/>
      <c r="BU106" s="171"/>
      <c r="BV106" s="171">
        <v>2154.5</v>
      </c>
      <c r="BW106" s="171"/>
      <c r="BX106" s="171"/>
      <c r="BY106" s="171"/>
      <c r="BZ106" s="171"/>
      <c r="CA106" s="171"/>
      <c r="CB106" s="171"/>
      <c r="CC106" s="171"/>
      <c r="CD106" s="171"/>
      <c r="CE106" s="151">
        <v>2154.5</v>
      </c>
    </row>
    <row r="107" spans="1:83" ht="217" x14ac:dyDescent="0.35">
      <c r="A107" s="172" t="s">
        <v>156</v>
      </c>
      <c r="B107" s="173" t="s">
        <v>390</v>
      </c>
      <c r="C107" s="173" t="s">
        <v>148</v>
      </c>
      <c r="D107" s="173" t="s">
        <v>149</v>
      </c>
      <c r="E107" s="173" t="s">
        <v>155</v>
      </c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S107" s="168"/>
      <c r="T107" s="173" t="s">
        <v>147</v>
      </c>
      <c r="U107" s="168"/>
      <c r="V107" s="169"/>
      <c r="W107" s="169"/>
      <c r="X107" s="169"/>
      <c r="Y107" s="169"/>
      <c r="Z107" s="167"/>
      <c r="AA107" s="171">
        <v>2154.5</v>
      </c>
      <c r="AB107" s="171"/>
      <c r="AC107" s="171"/>
      <c r="AD107" s="171"/>
      <c r="AE107" s="171"/>
      <c r="AF107" s="171">
        <v>2554.5</v>
      </c>
      <c r="AG107" s="171">
        <v>2154.5</v>
      </c>
      <c r="AH107" s="171"/>
      <c r="AI107" s="171"/>
      <c r="AJ107" s="171"/>
      <c r="AK107" s="171"/>
      <c r="AL107" s="171">
        <v>400</v>
      </c>
      <c r="AM107" s="171"/>
      <c r="AN107" s="171"/>
      <c r="AO107" s="171">
        <v>400</v>
      </c>
      <c r="AP107" s="171"/>
      <c r="AQ107" s="171"/>
      <c r="AR107" s="174">
        <v>2554.5</v>
      </c>
      <c r="AS107" s="171"/>
      <c r="AT107" s="171"/>
      <c r="AU107" s="171">
        <v>2554.5</v>
      </c>
      <c r="AV107" s="171"/>
      <c r="AW107" s="171">
        <v>2154.5</v>
      </c>
      <c r="AX107" s="171"/>
      <c r="AY107" s="171"/>
      <c r="AZ107" s="171"/>
      <c r="BA107" s="171"/>
      <c r="BB107" s="171">
        <v>2154.5</v>
      </c>
      <c r="BC107" s="171">
        <v>2154.5</v>
      </c>
      <c r="BD107" s="171"/>
      <c r="BE107" s="171"/>
      <c r="BF107" s="171"/>
      <c r="BG107" s="171"/>
      <c r="BH107" s="171"/>
      <c r="BI107" s="171"/>
      <c r="BJ107" s="171"/>
      <c r="BK107" s="171"/>
      <c r="BL107" s="171"/>
      <c r="BM107" s="171"/>
      <c r="BN107" s="174">
        <v>2154.5</v>
      </c>
      <c r="BO107" s="171"/>
      <c r="BP107" s="171"/>
      <c r="BQ107" s="171">
        <v>2154.5</v>
      </c>
      <c r="BR107" s="171"/>
      <c r="BS107" s="171">
        <v>2154.5</v>
      </c>
      <c r="BT107" s="171"/>
      <c r="BU107" s="171"/>
      <c r="BV107" s="171">
        <v>2154.5</v>
      </c>
      <c r="BW107" s="171"/>
      <c r="BX107" s="171"/>
      <c r="BY107" s="171"/>
      <c r="BZ107" s="171"/>
      <c r="CA107" s="171"/>
      <c r="CB107" s="171"/>
      <c r="CC107" s="171"/>
      <c r="CD107" s="171"/>
      <c r="CE107" s="174">
        <v>2154.5</v>
      </c>
    </row>
    <row r="108" spans="1:83" ht="46.5" x14ac:dyDescent="0.35">
      <c r="A108" s="149" t="s">
        <v>157</v>
      </c>
      <c r="B108" s="150" t="s">
        <v>390</v>
      </c>
      <c r="C108" s="150" t="s">
        <v>148</v>
      </c>
      <c r="D108" s="150" t="s">
        <v>149</v>
      </c>
      <c r="E108" s="150" t="s">
        <v>158</v>
      </c>
      <c r="F108" s="168"/>
      <c r="G108" s="168"/>
      <c r="H108" s="168"/>
      <c r="I108" s="168"/>
      <c r="J108" s="168"/>
      <c r="K108" s="168"/>
      <c r="L108" s="168"/>
      <c r="M108" s="168"/>
      <c r="N108" s="168"/>
      <c r="O108" s="168"/>
      <c r="P108" s="168"/>
      <c r="Q108" s="168"/>
      <c r="R108" s="168"/>
      <c r="S108" s="168"/>
      <c r="T108" s="150"/>
      <c r="U108" s="168"/>
      <c r="V108" s="169"/>
      <c r="W108" s="169"/>
      <c r="X108" s="169"/>
      <c r="Y108" s="169"/>
      <c r="Z108" s="167"/>
      <c r="AA108" s="171">
        <v>2281.1999999999998</v>
      </c>
      <c r="AB108" s="171"/>
      <c r="AC108" s="171"/>
      <c r="AD108" s="171"/>
      <c r="AE108" s="171"/>
      <c r="AF108" s="171">
        <v>2281.1999999999998</v>
      </c>
      <c r="AG108" s="171">
        <v>2281.1999999999998</v>
      </c>
      <c r="AH108" s="171"/>
      <c r="AI108" s="171"/>
      <c r="AJ108" s="171"/>
      <c r="AK108" s="171"/>
      <c r="AL108" s="171"/>
      <c r="AM108" s="171"/>
      <c r="AN108" s="171"/>
      <c r="AO108" s="171"/>
      <c r="AP108" s="171"/>
      <c r="AQ108" s="171"/>
      <c r="AR108" s="151">
        <v>2281.1999999999998</v>
      </c>
      <c r="AS108" s="171"/>
      <c r="AT108" s="171"/>
      <c r="AU108" s="171">
        <v>2281.1999999999998</v>
      </c>
      <c r="AV108" s="171"/>
      <c r="AW108" s="171">
        <v>2608.1</v>
      </c>
      <c r="AX108" s="171"/>
      <c r="AY108" s="171"/>
      <c r="AZ108" s="171"/>
      <c r="BA108" s="171"/>
      <c r="BB108" s="171">
        <v>2608.1</v>
      </c>
      <c r="BC108" s="171">
        <v>2608.1</v>
      </c>
      <c r="BD108" s="171"/>
      <c r="BE108" s="171"/>
      <c r="BF108" s="171"/>
      <c r="BG108" s="171"/>
      <c r="BH108" s="171"/>
      <c r="BI108" s="171"/>
      <c r="BJ108" s="171"/>
      <c r="BK108" s="171"/>
      <c r="BL108" s="171"/>
      <c r="BM108" s="171"/>
      <c r="BN108" s="151">
        <v>2608.1</v>
      </c>
      <c r="BO108" s="171"/>
      <c r="BP108" s="171"/>
      <c r="BQ108" s="171">
        <v>2608.1</v>
      </c>
      <c r="BR108" s="171"/>
      <c r="BS108" s="171">
        <v>3267</v>
      </c>
      <c r="BT108" s="171"/>
      <c r="BU108" s="171"/>
      <c r="BV108" s="171">
        <v>3267</v>
      </c>
      <c r="BW108" s="171"/>
      <c r="BX108" s="171"/>
      <c r="BY108" s="171"/>
      <c r="BZ108" s="171"/>
      <c r="CA108" s="171"/>
      <c r="CB108" s="171"/>
      <c r="CC108" s="171"/>
      <c r="CD108" s="171"/>
      <c r="CE108" s="151">
        <v>3267</v>
      </c>
    </row>
    <row r="109" spans="1:83" ht="77.5" x14ac:dyDescent="0.35">
      <c r="A109" s="175" t="s">
        <v>159</v>
      </c>
      <c r="B109" s="173" t="s">
        <v>390</v>
      </c>
      <c r="C109" s="173" t="s">
        <v>148</v>
      </c>
      <c r="D109" s="173" t="s">
        <v>149</v>
      </c>
      <c r="E109" s="173" t="s">
        <v>158</v>
      </c>
      <c r="F109" s="168"/>
      <c r="G109" s="168"/>
      <c r="H109" s="168"/>
      <c r="I109" s="168"/>
      <c r="J109" s="168"/>
      <c r="K109" s="168"/>
      <c r="L109" s="168"/>
      <c r="M109" s="168"/>
      <c r="N109" s="168"/>
      <c r="O109" s="168"/>
      <c r="P109" s="168"/>
      <c r="Q109" s="168"/>
      <c r="R109" s="168"/>
      <c r="S109" s="168"/>
      <c r="T109" s="173" t="s">
        <v>151</v>
      </c>
      <c r="U109" s="168"/>
      <c r="V109" s="169"/>
      <c r="W109" s="169"/>
      <c r="X109" s="169"/>
      <c r="Y109" s="169"/>
      <c r="Z109" s="167"/>
      <c r="AA109" s="171">
        <v>2281.1999999999998</v>
      </c>
      <c r="AB109" s="171"/>
      <c r="AC109" s="171"/>
      <c r="AD109" s="171"/>
      <c r="AE109" s="171"/>
      <c r="AF109" s="171">
        <v>2281.1999999999998</v>
      </c>
      <c r="AG109" s="171">
        <v>2281.1999999999998</v>
      </c>
      <c r="AH109" s="171"/>
      <c r="AI109" s="171"/>
      <c r="AJ109" s="171"/>
      <c r="AK109" s="171"/>
      <c r="AL109" s="171"/>
      <c r="AM109" s="171"/>
      <c r="AN109" s="171"/>
      <c r="AO109" s="171"/>
      <c r="AP109" s="171"/>
      <c r="AQ109" s="171"/>
      <c r="AR109" s="174">
        <v>2281.1999999999998</v>
      </c>
      <c r="AS109" s="171"/>
      <c r="AT109" s="171"/>
      <c r="AU109" s="171">
        <v>2281.1999999999998</v>
      </c>
      <c r="AV109" s="171"/>
      <c r="AW109" s="171">
        <v>2608.1</v>
      </c>
      <c r="AX109" s="171"/>
      <c r="AY109" s="171"/>
      <c r="AZ109" s="171"/>
      <c r="BA109" s="171"/>
      <c r="BB109" s="171">
        <v>2608.1</v>
      </c>
      <c r="BC109" s="171">
        <v>2608.1</v>
      </c>
      <c r="BD109" s="171"/>
      <c r="BE109" s="171"/>
      <c r="BF109" s="171"/>
      <c r="BG109" s="171"/>
      <c r="BH109" s="171"/>
      <c r="BI109" s="171"/>
      <c r="BJ109" s="171"/>
      <c r="BK109" s="171"/>
      <c r="BL109" s="171"/>
      <c r="BM109" s="171"/>
      <c r="BN109" s="174">
        <v>2608.1</v>
      </c>
      <c r="BO109" s="171"/>
      <c r="BP109" s="171"/>
      <c r="BQ109" s="171">
        <v>2608.1</v>
      </c>
      <c r="BR109" s="171"/>
      <c r="BS109" s="171">
        <v>3267</v>
      </c>
      <c r="BT109" s="171"/>
      <c r="BU109" s="171"/>
      <c r="BV109" s="171">
        <v>3267</v>
      </c>
      <c r="BW109" s="171"/>
      <c r="BX109" s="171"/>
      <c r="BY109" s="171"/>
      <c r="BZ109" s="171"/>
      <c r="CA109" s="171"/>
      <c r="CB109" s="171"/>
      <c r="CC109" s="171"/>
      <c r="CD109" s="171"/>
      <c r="CE109" s="174">
        <v>3267</v>
      </c>
    </row>
    <row r="110" spans="1:83" ht="139.5" x14ac:dyDescent="0.35">
      <c r="A110" s="152" t="s">
        <v>160</v>
      </c>
      <c r="B110" s="150" t="s">
        <v>390</v>
      </c>
      <c r="C110" s="150" t="s">
        <v>148</v>
      </c>
      <c r="D110" s="150" t="s">
        <v>149</v>
      </c>
      <c r="E110" s="150" t="s">
        <v>161</v>
      </c>
      <c r="F110" s="168"/>
      <c r="G110" s="168"/>
      <c r="H110" s="168"/>
      <c r="I110" s="168"/>
      <c r="J110" s="168"/>
      <c r="K110" s="168"/>
      <c r="L110" s="168"/>
      <c r="M110" s="168"/>
      <c r="N110" s="168"/>
      <c r="O110" s="168"/>
      <c r="P110" s="168"/>
      <c r="Q110" s="168"/>
      <c r="R110" s="168"/>
      <c r="S110" s="168"/>
      <c r="T110" s="150"/>
      <c r="U110" s="168"/>
      <c r="V110" s="169"/>
      <c r="W110" s="169"/>
      <c r="X110" s="169"/>
      <c r="Y110" s="169"/>
      <c r="Z110" s="167"/>
      <c r="AA110" s="171">
        <v>3612.4</v>
      </c>
      <c r="AB110" s="171"/>
      <c r="AC110" s="171"/>
      <c r="AD110" s="171">
        <v>2441.5</v>
      </c>
      <c r="AE110" s="171">
        <v>1806.2</v>
      </c>
      <c r="AF110" s="171"/>
      <c r="AG110" s="171"/>
      <c r="AH110" s="171">
        <v>2441.5</v>
      </c>
      <c r="AI110" s="171">
        <v>1806.2</v>
      </c>
      <c r="AJ110" s="171"/>
      <c r="AK110" s="171"/>
      <c r="AL110" s="171">
        <v>1270.5</v>
      </c>
      <c r="AM110" s="171"/>
      <c r="AN110" s="171">
        <v>635.29999999999995</v>
      </c>
      <c r="AO110" s="171"/>
      <c r="AP110" s="171">
        <v>635.29999999999995</v>
      </c>
      <c r="AQ110" s="171"/>
      <c r="AR110" s="151">
        <v>4883</v>
      </c>
      <c r="AS110" s="171"/>
      <c r="AT110" s="171">
        <v>2441.5</v>
      </c>
      <c r="AU110" s="171"/>
      <c r="AV110" s="171"/>
      <c r="AW110" s="171">
        <v>3612.4</v>
      </c>
      <c r="AX110" s="171"/>
      <c r="AY110" s="171"/>
      <c r="AZ110" s="171">
        <v>1806.2</v>
      </c>
      <c r="BA110" s="171">
        <v>1806.2</v>
      </c>
      <c r="BB110" s="171"/>
      <c r="BC110" s="171"/>
      <c r="BD110" s="171">
        <v>1806.2</v>
      </c>
      <c r="BE110" s="171">
        <v>1806.2</v>
      </c>
      <c r="BF110" s="171"/>
      <c r="BG110" s="171"/>
      <c r="BH110" s="171"/>
      <c r="BI110" s="171"/>
      <c r="BJ110" s="171"/>
      <c r="BK110" s="171"/>
      <c r="BL110" s="171"/>
      <c r="BM110" s="171"/>
      <c r="BN110" s="151">
        <v>3612.4</v>
      </c>
      <c r="BO110" s="171"/>
      <c r="BP110" s="171">
        <v>1806.2</v>
      </c>
      <c r="BQ110" s="171"/>
      <c r="BR110" s="171"/>
      <c r="BS110" s="171">
        <v>3612.4</v>
      </c>
      <c r="BT110" s="171"/>
      <c r="BU110" s="171">
        <v>1806.2</v>
      </c>
      <c r="BV110" s="171"/>
      <c r="BW110" s="171">
        <v>1806.2</v>
      </c>
      <c r="BX110" s="171"/>
      <c r="BY110" s="171"/>
      <c r="BZ110" s="171"/>
      <c r="CA110" s="171"/>
      <c r="CB110" s="171"/>
      <c r="CC110" s="171"/>
      <c r="CD110" s="171"/>
      <c r="CE110" s="151">
        <v>3612.4</v>
      </c>
    </row>
    <row r="111" spans="1:83" ht="232.5" x14ac:dyDescent="0.35">
      <c r="A111" s="172" t="s">
        <v>162</v>
      </c>
      <c r="B111" s="173" t="s">
        <v>390</v>
      </c>
      <c r="C111" s="173" t="s">
        <v>148</v>
      </c>
      <c r="D111" s="173" t="s">
        <v>149</v>
      </c>
      <c r="E111" s="173" t="s">
        <v>161</v>
      </c>
      <c r="F111" s="168"/>
      <c r="G111" s="168"/>
      <c r="H111" s="168"/>
      <c r="I111" s="168"/>
      <c r="J111" s="168"/>
      <c r="K111" s="168"/>
      <c r="L111" s="168"/>
      <c r="M111" s="168"/>
      <c r="N111" s="168"/>
      <c r="O111" s="168"/>
      <c r="P111" s="168"/>
      <c r="Q111" s="168"/>
      <c r="R111" s="168"/>
      <c r="S111" s="168"/>
      <c r="T111" s="173" t="s">
        <v>147</v>
      </c>
      <c r="U111" s="168"/>
      <c r="V111" s="169"/>
      <c r="W111" s="169"/>
      <c r="X111" s="169"/>
      <c r="Y111" s="169"/>
      <c r="Z111" s="167"/>
      <c r="AA111" s="171">
        <v>3612.4</v>
      </c>
      <c r="AB111" s="171"/>
      <c r="AC111" s="171"/>
      <c r="AD111" s="171">
        <v>2441.5</v>
      </c>
      <c r="AE111" s="171">
        <v>1806.2</v>
      </c>
      <c r="AF111" s="171"/>
      <c r="AG111" s="171"/>
      <c r="AH111" s="171">
        <v>2441.5</v>
      </c>
      <c r="AI111" s="171">
        <v>1806.2</v>
      </c>
      <c r="AJ111" s="171"/>
      <c r="AK111" s="171"/>
      <c r="AL111" s="171">
        <v>1270.5</v>
      </c>
      <c r="AM111" s="171"/>
      <c r="AN111" s="171">
        <v>635.29999999999995</v>
      </c>
      <c r="AO111" s="171"/>
      <c r="AP111" s="171">
        <v>635.29999999999995</v>
      </c>
      <c r="AQ111" s="171"/>
      <c r="AR111" s="174">
        <v>4883</v>
      </c>
      <c r="AS111" s="171"/>
      <c r="AT111" s="171">
        <v>2441.5</v>
      </c>
      <c r="AU111" s="171"/>
      <c r="AV111" s="171"/>
      <c r="AW111" s="171">
        <v>3612.4</v>
      </c>
      <c r="AX111" s="171"/>
      <c r="AY111" s="171"/>
      <c r="AZ111" s="171">
        <v>1806.2</v>
      </c>
      <c r="BA111" s="171">
        <v>1806.2</v>
      </c>
      <c r="BB111" s="171"/>
      <c r="BC111" s="171"/>
      <c r="BD111" s="171">
        <v>1806.2</v>
      </c>
      <c r="BE111" s="171">
        <v>1806.2</v>
      </c>
      <c r="BF111" s="171"/>
      <c r="BG111" s="171"/>
      <c r="BH111" s="171"/>
      <c r="BI111" s="171"/>
      <c r="BJ111" s="171"/>
      <c r="BK111" s="171"/>
      <c r="BL111" s="171"/>
      <c r="BM111" s="171"/>
      <c r="BN111" s="174">
        <v>3612.4</v>
      </c>
      <c r="BO111" s="171"/>
      <c r="BP111" s="171">
        <v>1806.2</v>
      </c>
      <c r="BQ111" s="171"/>
      <c r="BR111" s="171"/>
      <c r="BS111" s="171">
        <v>3612.4</v>
      </c>
      <c r="BT111" s="171"/>
      <c r="BU111" s="171">
        <v>1806.2</v>
      </c>
      <c r="BV111" s="171"/>
      <c r="BW111" s="171">
        <v>1806.2</v>
      </c>
      <c r="BX111" s="171"/>
      <c r="BY111" s="171"/>
      <c r="BZ111" s="171"/>
      <c r="CA111" s="171"/>
      <c r="CB111" s="171"/>
      <c r="CC111" s="171"/>
      <c r="CD111" s="171"/>
      <c r="CE111" s="174">
        <v>3612.4</v>
      </c>
    </row>
    <row r="112" spans="1:83" ht="31" x14ac:dyDescent="0.35">
      <c r="A112" s="149" t="s">
        <v>144</v>
      </c>
      <c r="B112" s="150" t="s">
        <v>390</v>
      </c>
      <c r="C112" s="150" t="s">
        <v>148</v>
      </c>
      <c r="D112" s="150" t="s">
        <v>149</v>
      </c>
      <c r="E112" s="150" t="s">
        <v>165</v>
      </c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50"/>
      <c r="U112" s="168"/>
      <c r="V112" s="169"/>
      <c r="W112" s="169"/>
      <c r="X112" s="169"/>
      <c r="Y112" s="169"/>
      <c r="Z112" s="167"/>
      <c r="AA112" s="171">
        <v>464</v>
      </c>
      <c r="AB112" s="171"/>
      <c r="AC112" s="171"/>
      <c r="AD112" s="171"/>
      <c r="AE112" s="171"/>
      <c r="AF112" s="171"/>
      <c r="AG112" s="171"/>
      <c r="AH112" s="171"/>
      <c r="AI112" s="171"/>
      <c r="AJ112" s="171"/>
      <c r="AK112" s="171"/>
      <c r="AL112" s="171">
        <v>-117.1</v>
      </c>
      <c r="AM112" s="171"/>
      <c r="AN112" s="171"/>
      <c r="AO112" s="171"/>
      <c r="AP112" s="171"/>
      <c r="AQ112" s="171"/>
      <c r="AR112" s="151">
        <v>346.9</v>
      </c>
      <c r="AS112" s="171"/>
      <c r="AT112" s="171"/>
      <c r="AU112" s="171"/>
      <c r="AV112" s="171"/>
      <c r="AW112" s="171">
        <v>469.7</v>
      </c>
      <c r="AX112" s="171"/>
      <c r="AY112" s="171"/>
      <c r="AZ112" s="171"/>
      <c r="BA112" s="171"/>
      <c r="BB112" s="171"/>
      <c r="BC112" s="171"/>
      <c r="BD112" s="171"/>
      <c r="BE112" s="171"/>
      <c r="BF112" s="171"/>
      <c r="BG112" s="171"/>
      <c r="BH112" s="171"/>
      <c r="BI112" s="171"/>
      <c r="BJ112" s="171"/>
      <c r="BK112" s="171"/>
      <c r="BL112" s="171"/>
      <c r="BM112" s="171"/>
      <c r="BN112" s="151">
        <v>469.7</v>
      </c>
      <c r="BO112" s="171"/>
      <c r="BP112" s="171"/>
      <c r="BQ112" s="171"/>
      <c r="BR112" s="171"/>
      <c r="BS112" s="171">
        <v>469.7</v>
      </c>
      <c r="BT112" s="171"/>
      <c r="BU112" s="171"/>
      <c r="BV112" s="171"/>
      <c r="BW112" s="171"/>
      <c r="BX112" s="171"/>
      <c r="BY112" s="171"/>
      <c r="BZ112" s="171"/>
      <c r="CA112" s="171"/>
      <c r="CB112" s="171"/>
      <c r="CC112" s="171"/>
      <c r="CD112" s="171"/>
      <c r="CE112" s="151">
        <v>469.7</v>
      </c>
    </row>
    <row r="113" spans="1:83" ht="124" x14ac:dyDescent="0.35">
      <c r="A113" s="172" t="s">
        <v>146</v>
      </c>
      <c r="B113" s="173" t="s">
        <v>390</v>
      </c>
      <c r="C113" s="173" t="s">
        <v>148</v>
      </c>
      <c r="D113" s="173" t="s">
        <v>149</v>
      </c>
      <c r="E113" s="173" t="s">
        <v>165</v>
      </c>
      <c r="F113" s="168"/>
      <c r="G113" s="168"/>
      <c r="H113" s="168"/>
      <c r="I113" s="168"/>
      <c r="J113" s="168"/>
      <c r="K113" s="168"/>
      <c r="L113" s="168"/>
      <c r="M113" s="168"/>
      <c r="N113" s="168"/>
      <c r="O113" s="168"/>
      <c r="P113" s="168"/>
      <c r="Q113" s="168"/>
      <c r="R113" s="168"/>
      <c r="S113" s="168"/>
      <c r="T113" s="173" t="s">
        <v>147</v>
      </c>
      <c r="U113" s="168"/>
      <c r="V113" s="169"/>
      <c r="W113" s="169"/>
      <c r="X113" s="169"/>
      <c r="Y113" s="169"/>
      <c r="Z113" s="167"/>
      <c r="AA113" s="171">
        <v>450</v>
      </c>
      <c r="AB113" s="171"/>
      <c r="AC113" s="171"/>
      <c r="AD113" s="171"/>
      <c r="AE113" s="171"/>
      <c r="AF113" s="171"/>
      <c r="AG113" s="171"/>
      <c r="AH113" s="171"/>
      <c r="AI113" s="171"/>
      <c r="AJ113" s="171"/>
      <c r="AK113" s="171"/>
      <c r="AL113" s="171">
        <v>-117.1</v>
      </c>
      <c r="AM113" s="171"/>
      <c r="AN113" s="171"/>
      <c r="AO113" s="171"/>
      <c r="AP113" s="171"/>
      <c r="AQ113" s="171"/>
      <c r="AR113" s="174">
        <v>332.9</v>
      </c>
      <c r="AS113" s="171"/>
      <c r="AT113" s="171"/>
      <c r="AU113" s="171"/>
      <c r="AV113" s="171"/>
      <c r="AW113" s="171">
        <v>455.7</v>
      </c>
      <c r="AX113" s="171"/>
      <c r="AY113" s="171"/>
      <c r="AZ113" s="171"/>
      <c r="BA113" s="171"/>
      <c r="BB113" s="171"/>
      <c r="BC113" s="171"/>
      <c r="BD113" s="171"/>
      <c r="BE113" s="171"/>
      <c r="BF113" s="171"/>
      <c r="BG113" s="171"/>
      <c r="BH113" s="171"/>
      <c r="BI113" s="171"/>
      <c r="BJ113" s="171"/>
      <c r="BK113" s="171"/>
      <c r="BL113" s="171"/>
      <c r="BM113" s="171"/>
      <c r="BN113" s="174">
        <v>455.7</v>
      </c>
      <c r="BO113" s="171"/>
      <c r="BP113" s="171"/>
      <c r="BQ113" s="171"/>
      <c r="BR113" s="171"/>
      <c r="BS113" s="171">
        <v>455.7</v>
      </c>
      <c r="BT113" s="171"/>
      <c r="BU113" s="171"/>
      <c r="BV113" s="171"/>
      <c r="BW113" s="171"/>
      <c r="BX113" s="171"/>
      <c r="BY113" s="171"/>
      <c r="BZ113" s="171"/>
      <c r="CA113" s="171"/>
      <c r="CB113" s="171"/>
      <c r="CC113" s="171"/>
      <c r="CD113" s="171"/>
      <c r="CE113" s="174">
        <v>455.7</v>
      </c>
    </row>
    <row r="114" spans="1:83" ht="77.5" x14ac:dyDescent="0.35">
      <c r="A114" s="175" t="s">
        <v>150</v>
      </c>
      <c r="B114" s="173" t="s">
        <v>390</v>
      </c>
      <c r="C114" s="173" t="s">
        <v>148</v>
      </c>
      <c r="D114" s="173" t="s">
        <v>149</v>
      </c>
      <c r="E114" s="173" t="s">
        <v>165</v>
      </c>
      <c r="F114" s="168"/>
      <c r="G114" s="168"/>
      <c r="H114" s="168"/>
      <c r="I114" s="168"/>
      <c r="J114" s="168"/>
      <c r="K114" s="168"/>
      <c r="L114" s="168"/>
      <c r="M114" s="168"/>
      <c r="N114" s="168"/>
      <c r="O114" s="168"/>
      <c r="P114" s="168"/>
      <c r="Q114" s="168"/>
      <c r="R114" s="168"/>
      <c r="S114" s="168"/>
      <c r="T114" s="173" t="s">
        <v>151</v>
      </c>
      <c r="U114" s="168"/>
      <c r="V114" s="169"/>
      <c r="W114" s="169"/>
      <c r="X114" s="169"/>
      <c r="Y114" s="169"/>
      <c r="Z114" s="167"/>
      <c r="AA114" s="171">
        <v>14</v>
      </c>
      <c r="AB114" s="171"/>
      <c r="AC114" s="171"/>
      <c r="AD114" s="171"/>
      <c r="AE114" s="171"/>
      <c r="AF114" s="171"/>
      <c r="AG114" s="171"/>
      <c r="AH114" s="171"/>
      <c r="AI114" s="171"/>
      <c r="AJ114" s="171"/>
      <c r="AK114" s="171"/>
      <c r="AL114" s="171"/>
      <c r="AM114" s="171"/>
      <c r="AN114" s="171"/>
      <c r="AO114" s="171"/>
      <c r="AP114" s="171"/>
      <c r="AQ114" s="171"/>
      <c r="AR114" s="174">
        <v>14</v>
      </c>
      <c r="AS114" s="171"/>
      <c r="AT114" s="171"/>
      <c r="AU114" s="171"/>
      <c r="AV114" s="171"/>
      <c r="AW114" s="171">
        <v>14</v>
      </c>
      <c r="AX114" s="171"/>
      <c r="AY114" s="171"/>
      <c r="AZ114" s="171"/>
      <c r="BA114" s="171"/>
      <c r="BB114" s="171"/>
      <c r="BC114" s="171"/>
      <c r="BD114" s="171"/>
      <c r="BE114" s="171"/>
      <c r="BF114" s="171"/>
      <c r="BG114" s="171"/>
      <c r="BH114" s="171"/>
      <c r="BI114" s="171"/>
      <c r="BJ114" s="171"/>
      <c r="BK114" s="171"/>
      <c r="BL114" s="171"/>
      <c r="BM114" s="171"/>
      <c r="BN114" s="174">
        <v>14</v>
      </c>
      <c r="BO114" s="171"/>
      <c r="BP114" s="171"/>
      <c r="BQ114" s="171"/>
      <c r="BR114" s="171"/>
      <c r="BS114" s="171">
        <v>14</v>
      </c>
      <c r="BT114" s="171"/>
      <c r="BU114" s="171"/>
      <c r="BV114" s="171"/>
      <c r="BW114" s="171"/>
      <c r="BX114" s="171"/>
      <c r="BY114" s="171"/>
      <c r="BZ114" s="171"/>
      <c r="CA114" s="171"/>
      <c r="CB114" s="171"/>
      <c r="CC114" s="171"/>
      <c r="CD114" s="171"/>
      <c r="CE114" s="174">
        <v>14</v>
      </c>
    </row>
    <row r="115" spans="1:83" ht="139.5" x14ac:dyDescent="0.35">
      <c r="A115" s="152" t="s">
        <v>160</v>
      </c>
      <c r="B115" s="150" t="s">
        <v>390</v>
      </c>
      <c r="C115" s="150" t="s">
        <v>148</v>
      </c>
      <c r="D115" s="150" t="s">
        <v>149</v>
      </c>
      <c r="E115" s="150" t="s">
        <v>166</v>
      </c>
      <c r="F115" s="168"/>
      <c r="G115" s="168"/>
      <c r="H115" s="168"/>
      <c r="I115" s="168"/>
      <c r="J115" s="168"/>
      <c r="K115" s="168"/>
      <c r="L115" s="168"/>
      <c r="M115" s="168"/>
      <c r="N115" s="168"/>
      <c r="O115" s="168"/>
      <c r="P115" s="168"/>
      <c r="Q115" s="168"/>
      <c r="R115" s="168"/>
      <c r="S115" s="168"/>
      <c r="T115" s="150"/>
      <c r="U115" s="168"/>
      <c r="V115" s="169"/>
      <c r="W115" s="169"/>
      <c r="X115" s="169"/>
      <c r="Y115" s="169"/>
      <c r="Z115" s="167"/>
      <c r="AA115" s="171">
        <v>234.4</v>
      </c>
      <c r="AB115" s="171"/>
      <c r="AC115" s="171"/>
      <c r="AD115" s="171">
        <v>234.3</v>
      </c>
      <c r="AE115" s="171">
        <v>117.2</v>
      </c>
      <c r="AF115" s="171"/>
      <c r="AG115" s="171"/>
      <c r="AH115" s="171">
        <v>234.3</v>
      </c>
      <c r="AI115" s="171">
        <v>117.2</v>
      </c>
      <c r="AJ115" s="171"/>
      <c r="AK115" s="171"/>
      <c r="AL115" s="171">
        <v>234.3</v>
      </c>
      <c r="AM115" s="171"/>
      <c r="AN115" s="171">
        <v>117.1</v>
      </c>
      <c r="AO115" s="171"/>
      <c r="AP115" s="171">
        <v>117.1</v>
      </c>
      <c r="AQ115" s="171"/>
      <c r="AR115" s="151">
        <v>468.6</v>
      </c>
      <c r="AS115" s="171"/>
      <c r="AT115" s="171">
        <v>234.3</v>
      </c>
      <c r="AU115" s="171"/>
      <c r="AV115" s="171"/>
      <c r="AW115" s="171">
        <v>234.4</v>
      </c>
      <c r="AX115" s="171"/>
      <c r="AY115" s="171"/>
      <c r="AZ115" s="171">
        <v>117.2</v>
      </c>
      <c r="BA115" s="171">
        <v>117.2</v>
      </c>
      <c r="BB115" s="171"/>
      <c r="BC115" s="171"/>
      <c r="BD115" s="171">
        <v>117.2</v>
      </c>
      <c r="BE115" s="171">
        <v>117.2</v>
      </c>
      <c r="BF115" s="171"/>
      <c r="BG115" s="171"/>
      <c r="BH115" s="171"/>
      <c r="BI115" s="171"/>
      <c r="BJ115" s="171"/>
      <c r="BK115" s="171"/>
      <c r="BL115" s="171"/>
      <c r="BM115" s="171"/>
      <c r="BN115" s="151">
        <v>234.4</v>
      </c>
      <c r="BO115" s="171"/>
      <c r="BP115" s="171">
        <v>117.2</v>
      </c>
      <c r="BQ115" s="171"/>
      <c r="BR115" s="171"/>
      <c r="BS115" s="171">
        <v>234.4</v>
      </c>
      <c r="BT115" s="171"/>
      <c r="BU115" s="171">
        <v>117.2</v>
      </c>
      <c r="BV115" s="171"/>
      <c r="BW115" s="171">
        <v>117.2</v>
      </c>
      <c r="BX115" s="171"/>
      <c r="BY115" s="171"/>
      <c r="BZ115" s="171"/>
      <c r="CA115" s="171"/>
      <c r="CB115" s="171"/>
      <c r="CC115" s="171"/>
      <c r="CD115" s="171"/>
      <c r="CE115" s="151">
        <v>234.4</v>
      </c>
    </row>
    <row r="116" spans="1:83" ht="232.5" x14ac:dyDescent="0.35">
      <c r="A116" s="172" t="s">
        <v>162</v>
      </c>
      <c r="B116" s="173" t="s">
        <v>390</v>
      </c>
      <c r="C116" s="173" t="s">
        <v>148</v>
      </c>
      <c r="D116" s="173" t="s">
        <v>149</v>
      </c>
      <c r="E116" s="173" t="s">
        <v>166</v>
      </c>
      <c r="F116" s="168"/>
      <c r="G116" s="168"/>
      <c r="H116" s="168"/>
      <c r="I116" s="168"/>
      <c r="J116" s="168"/>
      <c r="K116" s="168"/>
      <c r="L116" s="168"/>
      <c r="M116" s="168"/>
      <c r="N116" s="168"/>
      <c r="O116" s="168"/>
      <c r="P116" s="168"/>
      <c r="Q116" s="168"/>
      <c r="R116" s="168"/>
      <c r="S116" s="168"/>
      <c r="T116" s="173" t="s">
        <v>147</v>
      </c>
      <c r="U116" s="168"/>
      <c r="V116" s="169"/>
      <c r="W116" s="169"/>
      <c r="X116" s="169"/>
      <c r="Y116" s="169"/>
      <c r="Z116" s="167"/>
      <c r="AA116" s="171">
        <v>234.4</v>
      </c>
      <c r="AB116" s="171"/>
      <c r="AC116" s="171"/>
      <c r="AD116" s="171">
        <v>234.3</v>
      </c>
      <c r="AE116" s="171">
        <v>117.2</v>
      </c>
      <c r="AF116" s="171"/>
      <c r="AG116" s="171"/>
      <c r="AH116" s="171">
        <v>234.3</v>
      </c>
      <c r="AI116" s="171">
        <v>117.2</v>
      </c>
      <c r="AJ116" s="171"/>
      <c r="AK116" s="171"/>
      <c r="AL116" s="171">
        <v>234.3</v>
      </c>
      <c r="AM116" s="171"/>
      <c r="AN116" s="171">
        <v>117.1</v>
      </c>
      <c r="AO116" s="171"/>
      <c r="AP116" s="171">
        <v>117.1</v>
      </c>
      <c r="AQ116" s="171"/>
      <c r="AR116" s="174">
        <v>468.6</v>
      </c>
      <c r="AS116" s="171"/>
      <c r="AT116" s="171">
        <v>234.3</v>
      </c>
      <c r="AU116" s="171"/>
      <c r="AV116" s="171"/>
      <c r="AW116" s="171">
        <v>234.4</v>
      </c>
      <c r="AX116" s="171"/>
      <c r="AY116" s="171"/>
      <c r="AZ116" s="171">
        <v>117.2</v>
      </c>
      <c r="BA116" s="171">
        <v>117.2</v>
      </c>
      <c r="BB116" s="171"/>
      <c r="BC116" s="171"/>
      <c r="BD116" s="171">
        <v>117.2</v>
      </c>
      <c r="BE116" s="171">
        <v>117.2</v>
      </c>
      <c r="BF116" s="171"/>
      <c r="BG116" s="171"/>
      <c r="BH116" s="171"/>
      <c r="BI116" s="171"/>
      <c r="BJ116" s="171"/>
      <c r="BK116" s="171"/>
      <c r="BL116" s="171"/>
      <c r="BM116" s="171"/>
      <c r="BN116" s="174">
        <v>234.4</v>
      </c>
      <c r="BO116" s="171"/>
      <c r="BP116" s="171">
        <v>117.2</v>
      </c>
      <c r="BQ116" s="171"/>
      <c r="BR116" s="171"/>
      <c r="BS116" s="171">
        <v>234.4</v>
      </c>
      <c r="BT116" s="171"/>
      <c r="BU116" s="171">
        <v>117.2</v>
      </c>
      <c r="BV116" s="171"/>
      <c r="BW116" s="171">
        <v>117.2</v>
      </c>
      <c r="BX116" s="171"/>
      <c r="BY116" s="171"/>
      <c r="BZ116" s="171"/>
      <c r="CA116" s="171"/>
      <c r="CB116" s="171"/>
      <c r="CC116" s="171"/>
      <c r="CD116" s="171"/>
      <c r="CE116" s="174">
        <v>234.4</v>
      </c>
    </row>
    <row r="117" spans="1:83" ht="46.5" x14ac:dyDescent="0.35">
      <c r="A117" s="149" t="s">
        <v>177</v>
      </c>
      <c r="B117" s="150" t="s">
        <v>390</v>
      </c>
      <c r="C117" s="150" t="s">
        <v>148</v>
      </c>
      <c r="D117" s="150" t="s">
        <v>149</v>
      </c>
      <c r="E117" s="150" t="s">
        <v>178</v>
      </c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  <c r="P117" s="168"/>
      <c r="Q117" s="168"/>
      <c r="R117" s="168"/>
      <c r="S117" s="168"/>
      <c r="T117" s="150"/>
      <c r="U117" s="168"/>
      <c r="V117" s="169"/>
      <c r="W117" s="169"/>
      <c r="X117" s="169"/>
      <c r="Y117" s="169"/>
      <c r="Z117" s="167"/>
      <c r="AA117" s="171"/>
      <c r="AB117" s="171"/>
      <c r="AC117" s="171"/>
      <c r="AD117" s="171">
        <v>15000</v>
      </c>
      <c r="AE117" s="171"/>
      <c r="AF117" s="171"/>
      <c r="AG117" s="171"/>
      <c r="AH117" s="171">
        <v>2441.9</v>
      </c>
      <c r="AI117" s="171"/>
      <c r="AJ117" s="171"/>
      <c r="AK117" s="171"/>
      <c r="AL117" s="171">
        <v>17441.900000000001</v>
      </c>
      <c r="AM117" s="171"/>
      <c r="AN117" s="171">
        <v>15000</v>
      </c>
      <c r="AO117" s="171"/>
      <c r="AP117" s="171">
        <v>2441.9</v>
      </c>
      <c r="AQ117" s="171"/>
      <c r="AR117" s="151">
        <v>17441.900000000001</v>
      </c>
      <c r="AS117" s="171"/>
      <c r="AT117" s="171">
        <v>15000</v>
      </c>
      <c r="AU117" s="171"/>
      <c r="AV117" s="171"/>
      <c r="AW117" s="171"/>
      <c r="AX117" s="171"/>
      <c r="AY117" s="171"/>
      <c r="AZ117" s="171">
        <v>45915.8</v>
      </c>
      <c r="BA117" s="171"/>
      <c r="BB117" s="171"/>
      <c r="BC117" s="171"/>
      <c r="BD117" s="171">
        <v>6261.2</v>
      </c>
      <c r="BE117" s="171"/>
      <c r="BF117" s="171"/>
      <c r="BG117" s="171"/>
      <c r="BH117" s="171">
        <v>52177</v>
      </c>
      <c r="BI117" s="171"/>
      <c r="BJ117" s="171">
        <v>45915.8</v>
      </c>
      <c r="BK117" s="171"/>
      <c r="BL117" s="171">
        <v>6261.2</v>
      </c>
      <c r="BM117" s="171"/>
      <c r="BN117" s="151">
        <v>52177</v>
      </c>
      <c r="BO117" s="171"/>
      <c r="BP117" s="171">
        <v>45915.8</v>
      </c>
      <c r="BQ117" s="171"/>
      <c r="BR117" s="171"/>
      <c r="BS117" s="171"/>
      <c r="BT117" s="171"/>
      <c r="BU117" s="171"/>
      <c r="BV117" s="171"/>
      <c r="BW117" s="171"/>
      <c r="BX117" s="171"/>
      <c r="BY117" s="171"/>
      <c r="BZ117" s="171"/>
      <c r="CA117" s="171"/>
      <c r="CB117" s="171"/>
      <c r="CC117" s="171"/>
      <c r="CD117" s="171"/>
      <c r="CE117" s="151"/>
    </row>
    <row r="118" spans="1:83" ht="77.5" x14ac:dyDescent="0.35">
      <c r="A118" s="175" t="s">
        <v>179</v>
      </c>
      <c r="B118" s="173" t="s">
        <v>390</v>
      </c>
      <c r="C118" s="173" t="s">
        <v>148</v>
      </c>
      <c r="D118" s="173" t="s">
        <v>149</v>
      </c>
      <c r="E118" s="173" t="s">
        <v>178</v>
      </c>
      <c r="F118" s="168"/>
      <c r="G118" s="168"/>
      <c r="H118" s="168"/>
      <c r="I118" s="168"/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73" t="s">
        <v>151</v>
      </c>
      <c r="U118" s="168"/>
      <c r="V118" s="169"/>
      <c r="W118" s="169"/>
      <c r="X118" s="169"/>
      <c r="Y118" s="169"/>
      <c r="Z118" s="167"/>
      <c r="AA118" s="171"/>
      <c r="AB118" s="171"/>
      <c r="AC118" s="171"/>
      <c r="AD118" s="171">
        <v>15000</v>
      </c>
      <c r="AE118" s="171"/>
      <c r="AF118" s="171"/>
      <c r="AG118" s="171"/>
      <c r="AH118" s="171">
        <v>2441.9</v>
      </c>
      <c r="AI118" s="171"/>
      <c r="AJ118" s="171"/>
      <c r="AK118" s="171"/>
      <c r="AL118" s="171">
        <v>17441.900000000001</v>
      </c>
      <c r="AM118" s="171"/>
      <c r="AN118" s="171">
        <v>15000</v>
      </c>
      <c r="AO118" s="171"/>
      <c r="AP118" s="171">
        <v>2441.9</v>
      </c>
      <c r="AQ118" s="171"/>
      <c r="AR118" s="174">
        <v>17441.900000000001</v>
      </c>
      <c r="AS118" s="171"/>
      <c r="AT118" s="171">
        <v>15000</v>
      </c>
      <c r="AU118" s="171"/>
      <c r="AV118" s="171"/>
      <c r="AW118" s="171"/>
      <c r="AX118" s="171"/>
      <c r="AY118" s="171"/>
      <c r="AZ118" s="171">
        <v>45915.8</v>
      </c>
      <c r="BA118" s="171"/>
      <c r="BB118" s="171"/>
      <c r="BC118" s="171"/>
      <c r="BD118" s="171">
        <v>6261.2</v>
      </c>
      <c r="BE118" s="171"/>
      <c r="BF118" s="171"/>
      <c r="BG118" s="171"/>
      <c r="BH118" s="171">
        <v>52177</v>
      </c>
      <c r="BI118" s="171"/>
      <c r="BJ118" s="171">
        <v>45915.8</v>
      </c>
      <c r="BK118" s="171"/>
      <c r="BL118" s="171">
        <v>6261.2</v>
      </c>
      <c r="BM118" s="171"/>
      <c r="BN118" s="174">
        <v>52177</v>
      </c>
      <c r="BO118" s="171"/>
      <c r="BP118" s="171">
        <v>45915.8</v>
      </c>
      <c r="BQ118" s="171"/>
      <c r="BR118" s="171"/>
      <c r="BS118" s="171"/>
      <c r="BT118" s="171"/>
      <c r="BU118" s="171"/>
      <c r="BV118" s="171"/>
      <c r="BW118" s="171"/>
      <c r="BX118" s="171"/>
      <c r="BY118" s="171"/>
      <c r="BZ118" s="171"/>
      <c r="CA118" s="171"/>
      <c r="CB118" s="171"/>
      <c r="CC118" s="171"/>
      <c r="CD118" s="171"/>
      <c r="CE118" s="174"/>
    </row>
    <row r="119" spans="1:83" ht="15" x14ac:dyDescent="0.35">
      <c r="A119" s="170" t="s">
        <v>356</v>
      </c>
      <c r="B119" s="147" t="s">
        <v>390</v>
      </c>
      <c r="C119" s="147" t="s">
        <v>196</v>
      </c>
      <c r="D119" s="147" t="s">
        <v>337</v>
      </c>
      <c r="E119" s="147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47"/>
      <c r="U119" s="168"/>
      <c r="V119" s="169"/>
      <c r="W119" s="169"/>
      <c r="X119" s="169"/>
      <c r="Y119" s="169"/>
      <c r="Z119" s="167"/>
      <c r="AA119" s="171">
        <v>1564.2</v>
      </c>
      <c r="AB119" s="171"/>
      <c r="AC119" s="171"/>
      <c r="AD119" s="171"/>
      <c r="AE119" s="171"/>
      <c r="AF119" s="171"/>
      <c r="AG119" s="171"/>
      <c r="AH119" s="171"/>
      <c r="AI119" s="171"/>
      <c r="AJ119" s="171"/>
      <c r="AK119" s="171"/>
      <c r="AL119" s="171"/>
      <c r="AM119" s="171"/>
      <c r="AN119" s="171"/>
      <c r="AO119" s="171"/>
      <c r="AP119" s="171"/>
      <c r="AQ119" s="171"/>
      <c r="AR119" s="148">
        <v>1564.2</v>
      </c>
      <c r="AS119" s="171"/>
      <c r="AT119" s="171"/>
      <c r="AU119" s="171"/>
      <c r="AV119" s="171"/>
      <c r="AW119" s="171">
        <v>1395.8</v>
      </c>
      <c r="AX119" s="171"/>
      <c r="AY119" s="171"/>
      <c r="AZ119" s="171"/>
      <c r="BA119" s="171"/>
      <c r="BB119" s="171"/>
      <c r="BC119" s="171"/>
      <c r="BD119" s="171"/>
      <c r="BE119" s="171"/>
      <c r="BF119" s="171"/>
      <c r="BG119" s="171"/>
      <c r="BH119" s="171"/>
      <c r="BI119" s="171"/>
      <c r="BJ119" s="171"/>
      <c r="BK119" s="171"/>
      <c r="BL119" s="171"/>
      <c r="BM119" s="171"/>
      <c r="BN119" s="148">
        <v>1395.8</v>
      </c>
      <c r="BO119" s="171"/>
      <c r="BP119" s="171"/>
      <c r="BQ119" s="171"/>
      <c r="BR119" s="171"/>
      <c r="BS119" s="171">
        <v>1397.7</v>
      </c>
      <c r="BT119" s="171"/>
      <c r="BU119" s="171"/>
      <c r="BV119" s="171"/>
      <c r="BW119" s="171"/>
      <c r="BX119" s="171"/>
      <c r="BY119" s="171"/>
      <c r="BZ119" s="171"/>
      <c r="CA119" s="171"/>
      <c r="CB119" s="171"/>
      <c r="CC119" s="171"/>
      <c r="CD119" s="171"/>
      <c r="CE119" s="148">
        <v>1397.7</v>
      </c>
    </row>
    <row r="120" spans="1:83" ht="15" x14ac:dyDescent="0.35">
      <c r="A120" s="170" t="s">
        <v>357</v>
      </c>
      <c r="B120" s="147" t="s">
        <v>390</v>
      </c>
      <c r="C120" s="147" t="s">
        <v>196</v>
      </c>
      <c r="D120" s="147" t="s">
        <v>149</v>
      </c>
      <c r="E120" s="147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47"/>
      <c r="U120" s="168"/>
      <c r="V120" s="169"/>
      <c r="W120" s="169"/>
      <c r="X120" s="169"/>
      <c r="Y120" s="169"/>
      <c r="Z120" s="167"/>
      <c r="AA120" s="171">
        <v>1564.2</v>
      </c>
      <c r="AB120" s="171"/>
      <c r="AC120" s="171"/>
      <c r="AD120" s="171"/>
      <c r="AE120" s="171"/>
      <c r="AF120" s="171"/>
      <c r="AG120" s="171"/>
      <c r="AH120" s="171"/>
      <c r="AI120" s="171"/>
      <c r="AJ120" s="171"/>
      <c r="AK120" s="171"/>
      <c r="AL120" s="171"/>
      <c r="AM120" s="171"/>
      <c r="AN120" s="171"/>
      <c r="AO120" s="171"/>
      <c r="AP120" s="171"/>
      <c r="AQ120" s="171"/>
      <c r="AR120" s="148">
        <v>1564.2</v>
      </c>
      <c r="AS120" s="171"/>
      <c r="AT120" s="171"/>
      <c r="AU120" s="171"/>
      <c r="AV120" s="171"/>
      <c r="AW120" s="171">
        <v>1395.8</v>
      </c>
      <c r="AX120" s="171"/>
      <c r="AY120" s="171"/>
      <c r="AZ120" s="171"/>
      <c r="BA120" s="171"/>
      <c r="BB120" s="171"/>
      <c r="BC120" s="171"/>
      <c r="BD120" s="171"/>
      <c r="BE120" s="171"/>
      <c r="BF120" s="171"/>
      <c r="BG120" s="171"/>
      <c r="BH120" s="171"/>
      <c r="BI120" s="171"/>
      <c r="BJ120" s="171"/>
      <c r="BK120" s="171"/>
      <c r="BL120" s="171"/>
      <c r="BM120" s="171"/>
      <c r="BN120" s="148">
        <v>1395.8</v>
      </c>
      <c r="BO120" s="171"/>
      <c r="BP120" s="171"/>
      <c r="BQ120" s="171"/>
      <c r="BR120" s="171"/>
      <c r="BS120" s="171">
        <v>1397.7</v>
      </c>
      <c r="BT120" s="171"/>
      <c r="BU120" s="171"/>
      <c r="BV120" s="171"/>
      <c r="BW120" s="171"/>
      <c r="BX120" s="171"/>
      <c r="BY120" s="171"/>
      <c r="BZ120" s="171"/>
      <c r="CA120" s="171"/>
      <c r="CB120" s="171"/>
      <c r="CC120" s="171"/>
      <c r="CD120" s="171"/>
      <c r="CE120" s="148">
        <v>1397.7</v>
      </c>
    </row>
    <row r="121" spans="1:83" ht="62" x14ac:dyDescent="0.35">
      <c r="A121" s="149" t="s">
        <v>251</v>
      </c>
      <c r="B121" s="150" t="s">
        <v>390</v>
      </c>
      <c r="C121" s="150" t="s">
        <v>196</v>
      </c>
      <c r="D121" s="150" t="s">
        <v>149</v>
      </c>
      <c r="E121" s="150" t="s">
        <v>252</v>
      </c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50"/>
      <c r="U121" s="168"/>
      <c r="V121" s="169"/>
      <c r="W121" s="169"/>
      <c r="X121" s="169"/>
      <c r="Y121" s="169"/>
      <c r="Z121" s="167"/>
      <c r="AA121" s="171">
        <v>1564.2</v>
      </c>
      <c r="AB121" s="171"/>
      <c r="AC121" s="171"/>
      <c r="AD121" s="171"/>
      <c r="AE121" s="171"/>
      <c r="AF121" s="171"/>
      <c r="AG121" s="171"/>
      <c r="AH121" s="171"/>
      <c r="AI121" s="171"/>
      <c r="AJ121" s="171"/>
      <c r="AK121" s="171"/>
      <c r="AL121" s="171"/>
      <c r="AM121" s="171"/>
      <c r="AN121" s="171"/>
      <c r="AO121" s="171"/>
      <c r="AP121" s="171"/>
      <c r="AQ121" s="171"/>
      <c r="AR121" s="151">
        <v>1564.2</v>
      </c>
      <c r="AS121" s="171"/>
      <c r="AT121" s="171"/>
      <c r="AU121" s="171"/>
      <c r="AV121" s="171"/>
      <c r="AW121" s="171">
        <v>1395.8</v>
      </c>
      <c r="AX121" s="171"/>
      <c r="AY121" s="171"/>
      <c r="AZ121" s="171"/>
      <c r="BA121" s="171"/>
      <c r="BB121" s="171"/>
      <c r="BC121" s="171"/>
      <c r="BD121" s="171"/>
      <c r="BE121" s="171"/>
      <c r="BF121" s="171"/>
      <c r="BG121" s="171"/>
      <c r="BH121" s="171"/>
      <c r="BI121" s="171"/>
      <c r="BJ121" s="171"/>
      <c r="BK121" s="171"/>
      <c r="BL121" s="171"/>
      <c r="BM121" s="171"/>
      <c r="BN121" s="151">
        <v>1395.8</v>
      </c>
      <c r="BO121" s="171"/>
      <c r="BP121" s="171"/>
      <c r="BQ121" s="171"/>
      <c r="BR121" s="171"/>
      <c r="BS121" s="171">
        <v>1397.7</v>
      </c>
      <c r="BT121" s="171"/>
      <c r="BU121" s="171"/>
      <c r="BV121" s="171"/>
      <c r="BW121" s="171"/>
      <c r="BX121" s="171"/>
      <c r="BY121" s="171"/>
      <c r="BZ121" s="171"/>
      <c r="CA121" s="171"/>
      <c r="CB121" s="171"/>
      <c r="CC121" s="171"/>
      <c r="CD121" s="171"/>
      <c r="CE121" s="151">
        <v>1397.7</v>
      </c>
    </row>
    <row r="122" spans="1:83" ht="93" x14ac:dyDescent="0.35">
      <c r="A122" s="175" t="s">
        <v>253</v>
      </c>
      <c r="B122" s="173" t="s">
        <v>390</v>
      </c>
      <c r="C122" s="173" t="s">
        <v>196</v>
      </c>
      <c r="D122" s="173" t="s">
        <v>149</v>
      </c>
      <c r="E122" s="173" t="s">
        <v>252</v>
      </c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68"/>
      <c r="T122" s="173" t="s">
        <v>254</v>
      </c>
      <c r="U122" s="168"/>
      <c r="V122" s="169"/>
      <c r="W122" s="169"/>
      <c r="X122" s="169"/>
      <c r="Y122" s="169"/>
      <c r="Z122" s="167"/>
      <c r="AA122" s="171">
        <v>1564.2</v>
      </c>
      <c r="AB122" s="171"/>
      <c r="AC122" s="171"/>
      <c r="AD122" s="171"/>
      <c r="AE122" s="171"/>
      <c r="AF122" s="171"/>
      <c r="AG122" s="171"/>
      <c r="AH122" s="171"/>
      <c r="AI122" s="171"/>
      <c r="AJ122" s="171"/>
      <c r="AK122" s="171"/>
      <c r="AL122" s="171"/>
      <c r="AM122" s="171"/>
      <c r="AN122" s="171"/>
      <c r="AO122" s="171"/>
      <c r="AP122" s="171"/>
      <c r="AQ122" s="171"/>
      <c r="AR122" s="174">
        <v>1564.2</v>
      </c>
      <c r="AS122" s="171"/>
      <c r="AT122" s="171"/>
      <c r="AU122" s="171"/>
      <c r="AV122" s="171"/>
      <c r="AW122" s="171">
        <v>1395.8</v>
      </c>
      <c r="AX122" s="171"/>
      <c r="AY122" s="171"/>
      <c r="AZ122" s="171"/>
      <c r="BA122" s="171"/>
      <c r="BB122" s="171"/>
      <c r="BC122" s="171"/>
      <c r="BD122" s="171"/>
      <c r="BE122" s="171"/>
      <c r="BF122" s="171"/>
      <c r="BG122" s="171"/>
      <c r="BH122" s="171"/>
      <c r="BI122" s="171"/>
      <c r="BJ122" s="171"/>
      <c r="BK122" s="171"/>
      <c r="BL122" s="171"/>
      <c r="BM122" s="171"/>
      <c r="BN122" s="174">
        <v>1395.8</v>
      </c>
      <c r="BO122" s="171"/>
      <c r="BP122" s="171"/>
      <c r="BQ122" s="171"/>
      <c r="BR122" s="171"/>
      <c r="BS122" s="171">
        <v>1397.7</v>
      </c>
      <c r="BT122" s="171"/>
      <c r="BU122" s="171"/>
      <c r="BV122" s="171"/>
      <c r="BW122" s="171"/>
      <c r="BX122" s="171"/>
      <c r="BY122" s="171"/>
      <c r="BZ122" s="171"/>
      <c r="CA122" s="171"/>
      <c r="CB122" s="171"/>
      <c r="CC122" s="171"/>
      <c r="CD122" s="171"/>
      <c r="CE122" s="174">
        <v>1397.7</v>
      </c>
    </row>
    <row r="123" spans="1:83" ht="15" x14ac:dyDescent="0.35">
      <c r="A123" s="170" t="s">
        <v>358</v>
      </c>
      <c r="B123" s="147" t="s">
        <v>390</v>
      </c>
      <c r="C123" s="147" t="s">
        <v>170</v>
      </c>
      <c r="D123" s="147" t="s">
        <v>337</v>
      </c>
      <c r="E123" s="147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68"/>
      <c r="T123" s="147"/>
      <c r="U123" s="168"/>
      <c r="V123" s="169"/>
      <c r="W123" s="169"/>
      <c r="X123" s="169"/>
      <c r="Y123" s="169"/>
      <c r="Z123" s="167"/>
      <c r="AA123" s="171">
        <v>1516.8</v>
      </c>
      <c r="AB123" s="171"/>
      <c r="AC123" s="171"/>
      <c r="AD123" s="171"/>
      <c r="AE123" s="171"/>
      <c r="AF123" s="171">
        <v>1466.8</v>
      </c>
      <c r="AG123" s="171">
        <v>1466.8</v>
      </c>
      <c r="AH123" s="171"/>
      <c r="AI123" s="171"/>
      <c r="AJ123" s="171"/>
      <c r="AK123" s="171"/>
      <c r="AL123" s="171"/>
      <c r="AM123" s="171"/>
      <c r="AN123" s="171"/>
      <c r="AO123" s="171"/>
      <c r="AP123" s="171"/>
      <c r="AQ123" s="171"/>
      <c r="AR123" s="148">
        <v>1516.8</v>
      </c>
      <c r="AS123" s="171"/>
      <c r="AT123" s="171"/>
      <c r="AU123" s="171">
        <v>1466.8</v>
      </c>
      <c r="AV123" s="171"/>
      <c r="AW123" s="171">
        <v>1506.8</v>
      </c>
      <c r="AX123" s="171"/>
      <c r="AY123" s="171"/>
      <c r="AZ123" s="171"/>
      <c r="BA123" s="171"/>
      <c r="BB123" s="171">
        <v>1466.8</v>
      </c>
      <c r="BC123" s="171">
        <v>1466.8</v>
      </c>
      <c r="BD123" s="171"/>
      <c r="BE123" s="171"/>
      <c r="BF123" s="171"/>
      <c r="BG123" s="171"/>
      <c r="BH123" s="171"/>
      <c r="BI123" s="171"/>
      <c r="BJ123" s="171"/>
      <c r="BK123" s="171"/>
      <c r="BL123" s="171"/>
      <c r="BM123" s="171"/>
      <c r="BN123" s="148">
        <v>1506.8</v>
      </c>
      <c r="BO123" s="171"/>
      <c r="BP123" s="171"/>
      <c r="BQ123" s="171">
        <v>1466.8</v>
      </c>
      <c r="BR123" s="171"/>
      <c r="BS123" s="171">
        <v>1516.8</v>
      </c>
      <c r="BT123" s="171"/>
      <c r="BU123" s="171"/>
      <c r="BV123" s="171">
        <v>1466.8</v>
      </c>
      <c r="BW123" s="171"/>
      <c r="BX123" s="171"/>
      <c r="BY123" s="171"/>
      <c r="BZ123" s="171"/>
      <c r="CA123" s="171"/>
      <c r="CB123" s="171"/>
      <c r="CC123" s="171"/>
      <c r="CD123" s="171"/>
      <c r="CE123" s="148">
        <v>1516.8</v>
      </c>
    </row>
    <row r="124" spans="1:83" ht="15" x14ac:dyDescent="0.35">
      <c r="A124" s="170" t="s">
        <v>359</v>
      </c>
      <c r="B124" s="147" t="s">
        <v>390</v>
      </c>
      <c r="C124" s="147" t="s">
        <v>170</v>
      </c>
      <c r="D124" s="147" t="s">
        <v>149</v>
      </c>
      <c r="E124" s="147"/>
      <c r="F124" s="168"/>
      <c r="G124" s="168"/>
      <c r="H124" s="168"/>
      <c r="I124" s="168"/>
      <c r="J124" s="168"/>
      <c r="K124" s="168"/>
      <c r="L124" s="168"/>
      <c r="M124" s="168"/>
      <c r="N124" s="168"/>
      <c r="O124" s="168"/>
      <c r="P124" s="168"/>
      <c r="Q124" s="168"/>
      <c r="R124" s="168"/>
      <c r="S124" s="168"/>
      <c r="T124" s="147"/>
      <c r="U124" s="168"/>
      <c r="V124" s="169"/>
      <c r="W124" s="169"/>
      <c r="X124" s="169"/>
      <c r="Y124" s="169"/>
      <c r="Z124" s="167"/>
      <c r="AA124" s="171">
        <v>1516.8</v>
      </c>
      <c r="AB124" s="171"/>
      <c r="AC124" s="171"/>
      <c r="AD124" s="171"/>
      <c r="AE124" s="171"/>
      <c r="AF124" s="171">
        <v>1466.8</v>
      </c>
      <c r="AG124" s="171">
        <v>1466.8</v>
      </c>
      <c r="AH124" s="171"/>
      <c r="AI124" s="171"/>
      <c r="AJ124" s="171"/>
      <c r="AK124" s="171"/>
      <c r="AL124" s="171"/>
      <c r="AM124" s="171"/>
      <c r="AN124" s="171"/>
      <c r="AO124" s="171"/>
      <c r="AP124" s="171"/>
      <c r="AQ124" s="171"/>
      <c r="AR124" s="148">
        <v>1516.8</v>
      </c>
      <c r="AS124" s="171"/>
      <c r="AT124" s="171"/>
      <c r="AU124" s="171">
        <v>1466.8</v>
      </c>
      <c r="AV124" s="171"/>
      <c r="AW124" s="171">
        <v>1506.8</v>
      </c>
      <c r="AX124" s="171"/>
      <c r="AY124" s="171"/>
      <c r="AZ124" s="171"/>
      <c r="BA124" s="171"/>
      <c r="BB124" s="171">
        <v>1466.8</v>
      </c>
      <c r="BC124" s="171">
        <v>1466.8</v>
      </c>
      <c r="BD124" s="171"/>
      <c r="BE124" s="171"/>
      <c r="BF124" s="171"/>
      <c r="BG124" s="171"/>
      <c r="BH124" s="171"/>
      <c r="BI124" s="171"/>
      <c r="BJ124" s="171"/>
      <c r="BK124" s="171"/>
      <c r="BL124" s="171"/>
      <c r="BM124" s="171"/>
      <c r="BN124" s="148">
        <v>1506.8</v>
      </c>
      <c r="BO124" s="171"/>
      <c r="BP124" s="171"/>
      <c r="BQ124" s="171">
        <v>1466.8</v>
      </c>
      <c r="BR124" s="171"/>
      <c r="BS124" s="171">
        <v>1516.8</v>
      </c>
      <c r="BT124" s="171"/>
      <c r="BU124" s="171"/>
      <c r="BV124" s="171">
        <v>1466.8</v>
      </c>
      <c r="BW124" s="171"/>
      <c r="BX124" s="171"/>
      <c r="BY124" s="171"/>
      <c r="BZ124" s="171"/>
      <c r="CA124" s="171"/>
      <c r="CB124" s="171"/>
      <c r="CC124" s="171"/>
      <c r="CD124" s="171"/>
      <c r="CE124" s="148">
        <v>1516.8</v>
      </c>
    </row>
    <row r="125" spans="1:83" ht="31" x14ac:dyDescent="0.35">
      <c r="A125" s="149" t="s">
        <v>144</v>
      </c>
      <c r="B125" s="150" t="s">
        <v>390</v>
      </c>
      <c r="C125" s="150" t="s">
        <v>170</v>
      </c>
      <c r="D125" s="150" t="s">
        <v>149</v>
      </c>
      <c r="E125" s="150" t="s">
        <v>169</v>
      </c>
      <c r="F125" s="168"/>
      <c r="G125" s="168"/>
      <c r="H125" s="168"/>
      <c r="I125" s="168"/>
      <c r="J125" s="168"/>
      <c r="K125" s="168"/>
      <c r="L125" s="168"/>
      <c r="M125" s="168"/>
      <c r="N125" s="168"/>
      <c r="O125" s="168"/>
      <c r="P125" s="168"/>
      <c r="Q125" s="168"/>
      <c r="R125" s="168"/>
      <c r="S125" s="168"/>
      <c r="T125" s="150"/>
      <c r="U125" s="168"/>
      <c r="V125" s="169"/>
      <c r="W125" s="169"/>
      <c r="X125" s="169"/>
      <c r="Y125" s="169"/>
      <c r="Z125" s="167"/>
      <c r="AA125" s="171">
        <v>50</v>
      </c>
      <c r="AB125" s="171"/>
      <c r="AC125" s="171"/>
      <c r="AD125" s="171"/>
      <c r="AE125" s="171"/>
      <c r="AF125" s="171"/>
      <c r="AG125" s="171"/>
      <c r="AH125" s="171"/>
      <c r="AI125" s="171"/>
      <c r="AJ125" s="171"/>
      <c r="AK125" s="171"/>
      <c r="AL125" s="171"/>
      <c r="AM125" s="171"/>
      <c r="AN125" s="171"/>
      <c r="AO125" s="171"/>
      <c r="AP125" s="171"/>
      <c r="AQ125" s="171"/>
      <c r="AR125" s="151">
        <v>50</v>
      </c>
      <c r="AS125" s="171"/>
      <c r="AT125" s="171"/>
      <c r="AU125" s="171"/>
      <c r="AV125" s="171"/>
      <c r="AW125" s="171">
        <v>40</v>
      </c>
      <c r="AX125" s="171"/>
      <c r="AY125" s="171"/>
      <c r="AZ125" s="171"/>
      <c r="BA125" s="171"/>
      <c r="BB125" s="171"/>
      <c r="BC125" s="171"/>
      <c r="BD125" s="171"/>
      <c r="BE125" s="171"/>
      <c r="BF125" s="171"/>
      <c r="BG125" s="171"/>
      <c r="BH125" s="171"/>
      <c r="BI125" s="171"/>
      <c r="BJ125" s="171"/>
      <c r="BK125" s="171"/>
      <c r="BL125" s="171"/>
      <c r="BM125" s="171"/>
      <c r="BN125" s="151">
        <v>40</v>
      </c>
      <c r="BO125" s="171"/>
      <c r="BP125" s="171"/>
      <c r="BQ125" s="171"/>
      <c r="BR125" s="171"/>
      <c r="BS125" s="171">
        <v>50</v>
      </c>
      <c r="BT125" s="171"/>
      <c r="BU125" s="171"/>
      <c r="BV125" s="171"/>
      <c r="BW125" s="171"/>
      <c r="BX125" s="171"/>
      <c r="BY125" s="171"/>
      <c r="BZ125" s="171"/>
      <c r="CA125" s="171"/>
      <c r="CB125" s="171"/>
      <c r="CC125" s="171"/>
      <c r="CD125" s="171"/>
      <c r="CE125" s="151">
        <v>50</v>
      </c>
    </row>
    <row r="126" spans="1:83" ht="77.5" x14ac:dyDescent="0.35">
      <c r="A126" s="175" t="s">
        <v>150</v>
      </c>
      <c r="B126" s="173" t="s">
        <v>390</v>
      </c>
      <c r="C126" s="173" t="s">
        <v>170</v>
      </c>
      <c r="D126" s="173" t="s">
        <v>149</v>
      </c>
      <c r="E126" s="173" t="s">
        <v>169</v>
      </c>
      <c r="F126" s="168"/>
      <c r="G126" s="168"/>
      <c r="H126" s="168"/>
      <c r="I126" s="168"/>
      <c r="J126" s="168"/>
      <c r="K126" s="168"/>
      <c r="L126" s="168"/>
      <c r="M126" s="168"/>
      <c r="N126" s="168"/>
      <c r="O126" s="168"/>
      <c r="P126" s="168"/>
      <c r="Q126" s="168"/>
      <c r="R126" s="168"/>
      <c r="S126" s="168"/>
      <c r="T126" s="173" t="s">
        <v>151</v>
      </c>
      <c r="U126" s="168"/>
      <c r="V126" s="169"/>
      <c r="W126" s="169"/>
      <c r="X126" s="169"/>
      <c r="Y126" s="169"/>
      <c r="Z126" s="167"/>
      <c r="AA126" s="171">
        <v>50</v>
      </c>
      <c r="AB126" s="171"/>
      <c r="AC126" s="171"/>
      <c r="AD126" s="171"/>
      <c r="AE126" s="171"/>
      <c r="AF126" s="171"/>
      <c r="AG126" s="171"/>
      <c r="AH126" s="171"/>
      <c r="AI126" s="171"/>
      <c r="AJ126" s="171"/>
      <c r="AK126" s="171"/>
      <c r="AL126" s="171"/>
      <c r="AM126" s="171"/>
      <c r="AN126" s="171"/>
      <c r="AO126" s="171"/>
      <c r="AP126" s="171"/>
      <c r="AQ126" s="171"/>
      <c r="AR126" s="174">
        <v>50</v>
      </c>
      <c r="AS126" s="171"/>
      <c r="AT126" s="171"/>
      <c r="AU126" s="171"/>
      <c r="AV126" s="171"/>
      <c r="AW126" s="171">
        <v>40</v>
      </c>
      <c r="AX126" s="171"/>
      <c r="AY126" s="171"/>
      <c r="AZ126" s="171"/>
      <c r="BA126" s="171"/>
      <c r="BB126" s="171"/>
      <c r="BC126" s="171"/>
      <c r="BD126" s="171"/>
      <c r="BE126" s="171"/>
      <c r="BF126" s="171"/>
      <c r="BG126" s="171"/>
      <c r="BH126" s="171"/>
      <c r="BI126" s="171"/>
      <c r="BJ126" s="171"/>
      <c r="BK126" s="171"/>
      <c r="BL126" s="171"/>
      <c r="BM126" s="171"/>
      <c r="BN126" s="174">
        <v>40</v>
      </c>
      <c r="BO126" s="171"/>
      <c r="BP126" s="171"/>
      <c r="BQ126" s="171"/>
      <c r="BR126" s="171"/>
      <c r="BS126" s="171">
        <v>50</v>
      </c>
      <c r="BT126" s="171"/>
      <c r="BU126" s="171"/>
      <c r="BV126" s="171"/>
      <c r="BW126" s="171"/>
      <c r="BX126" s="171"/>
      <c r="BY126" s="171"/>
      <c r="BZ126" s="171"/>
      <c r="CA126" s="171"/>
      <c r="CB126" s="171"/>
      <c r="CC126" s="171"/>
      <c r="CD126" s="171"/>
      <c r="CE126" s="174">
        <v>50</v>
      </c>
    </row>
    <row r="127" spans="1:83" ht="46.5" x14ac:dyDescent="0.35">
      <c r="A127" s="149" t="s">
        <v>157</v>
      </c>
      <c r="B127" s="150" t="s">
        <v>390</v>
      </c>
      <c r="C127" s="150" t="s">
        <v>170</v>
      </c>
      <c r="D127" s="150" t="s">
        <v>149</v>
      </c>
      <c r="E127" s="150" t="s">
        <v>171</v>
      </c>
      <c r="F127" s="168"/>
      <c r="G127" s="168"/>
      <c r="H127" s="168"/>
      <c r="I127" s="168"/>
      <c r="J127" s="168"/>
      <c r="K127" s="168"/>
      <c r="L127" s="168"/>
      <c r="M127" s="168"/>
      <c r="N127" s="168"/>
      <c r="O127" s="168"/>
      <c r="P127" s="168"/>
      <c r="Q127" s="168"/>
      <c r="R127" s="168"/>
      <c r="S127" s="168"/>
      <c r="T127" s="150"/>
      <c r="U127" s="168"/>
      <c r="V127" s="169"/>
      <c r="W127" s="169"/>
      <c r="X127" s="169"/>
      <c r="Y127" s="169"/>
      <c r="Z127" s="167"/>
      <c r="AA127" s="171">
        <v>1466.8</v>
      </c>
      <c r="AB127" s="171"/>
      <c r="AC127" s="171"/>
      <c r="AD127" s="171"/>
      <c r="AE127" s="171"/>
      <c r="AF127" s="171">
        <v>1466.8</v>
      </c>
      <c r="AG127" s="171">
        <v>1466.8</v>
      </c>
      <c r="AH127" s="171"/>
      <c r="AI127" s="171"/>
      <c r="AJ127" s="171"/>
      <c r="AK127" s="171"/>
      <c r="AL127" s="171"/>
      <c r="AM127" s="171"/>
      <c r="AN127" s="171"/>
      <c r="AO127" s="171"/>
      <c r="AP127" s="171"/>
      <c r="AQ127" s="171"/>
      <c r="AR127" s="151">
        <v>1466.8</v>
      </c>
      <c r="AS127" s="171"/>
      <c r="AT127" s="171"/>
      <c r="AU127" s="171">
        <v>1466.8</v>
      </c>
      <c r="AV127" s="171"/>
      <c r="AW127" s="171">
        <v>1466.8</v>
      </c>
      <c r="AX127" s="171"/>
      <c r="AY127" s="171"/>
      <c r="AZ127" s="171"/>
      <c r="BA127" s="171"/>
      <c r="BB127" s="171">
        <v>1466.8</v>
      </c>
      <c r="BC127" s="171">
        <v>1466.8</v>
      </c>
      <c r="BD127" s="171"/>
      <c r="BE127" s="171"/>
      <c r="BF127" s="171"/>
      <c r="BG127" s="171"/>
      <c r="BH127" s="171"/>
      <c r="BI127" s="171"/>
      <c r="BJ127" s="171"/>
      <c r="BK127" s="171"/>
      <c r="BL127" s="171"/>
      <c r="BM127" s="171"/>
      <c r="BN127" s="151">
        <v>1466.8</v>
      </c>
      <c r="BO127" s="171"/>
      <c r="BP127" s="171"/>
      <c r="BQ127" s="171">
        <v>1466.8</v>
      </c>
      <c r="BR127" s="171"/>
      <c r="BS127" s="171">
        <v>1466.8</v>
      </c>
      <c r="BT127" s="171"/>
      <c r="BU127" s="171"/>
      <c r="BV127" s="171">
        <v>1466.8</v>
      </c>
      <c r="BW127" s="171"/>
      <c r="BX127" s="171"/>
      <c r="BY127" s="171"/>
      <c r="BZ127" s="171"/>
      <c r="CA127" s="171"/>
      <c r="CB127" s="171"/>
      <c r="CC127" s="171"/>
      <c r="CD127" s="171"/>
      <c r="CE127" s="151">
        <v>1466.8</v>
      </c>
    </row>
    <row r="128" spans="1:83" ht="139.5" x14ac:dyDescent="0.35">
      <c r="A128" s="172" t="s">
        <v>172</v>
      </c>
      <c r="B128" s="173" t="s">
        <v>390</v>
      </c>
      <c r="C128" s="173" t="s">
        <v>170</v>
      </c>
      <c r="D128" s="173" t="s">
        <v>149</v>
      </c>
      <c r="E128" s="173" t="s">
        <v>171</v>
      </c>
      <c r="F128" s="168"/>
      <c r="G128" s="168"/>
      <c r="H128" s="168"/>
      <c r="I128" s="168"/>
      <c r="J128" s="168"/>
      <c r="K128" s="168"/>
      <c r="L128" s="168"/>
      <c r="M128" s="168"/>
      <c r="N128" s="168"/>
      <c r="O128" s="168"/>
      <c r="P128" s="168"/>
      <c r="Q128" s="168"/>
      <c r="R128" s="168"/>
      <c r="S128" s="168"/>
      <c r="T128" s="173" t="s">
        <v>147</v>
      </c>
      <c r="U128" s="168"/>
      <c r="V128" s="169"/>
      <c r="W128" s="169"/>
      <c r="X128" s="169"/>
      <c r="Y128" s="169"/>
      <c r="Z128" s="167"/>
      <c r="AA128" s="171">
        <v>1466.8</v>
      </c>
      <c r="AB128" s="171"/>
      <c r="AC128" s="171"/>
      <c r="AD128" s="171"/>
      <c r="AE128" s="171"/>
      <c r="AF128" s="171">
        <v>1466.8</v>
      </c>
      <c r="AG128" s="171">
        <v>1466.8</v>
      </c>
      <c r="AH128" s="171"/>
      <c r="AI128" s="171"/>
      <c r="AJ128" s="171"/>
      <c r="AK128" s="171"/>
      <c r="AL128" s="171"/>
      <c r="AM128" s="171"/>
      <c r="AN128" s="171"/>
      <c r="AO128" s="171"/>
      <c r="AP128" s="171"/>
      <c r="AQ128" s="171"/>
      <c r="AR128" s="174">
        <v>1466.8</v>
      </c>
      <c r="AS128" s="171"/>
      <c r="AT128" s="171"/>
      <c r="AU128" s="171">
        <v>1466.8</v>
      </c>
      <c r="AV128" s="171"/>
      <c r="AW128" s="171">
        <v>1466.8</v>
      </c>
      <c r="AX128" s="171"/>
      <c r="AY128" s="171"/>
      <c r="AZ128" s="171"/>
      <c r="BA128" s="171"/>
      <c r="BB128" s="171">
        <v>1466.8</v>
      </c>
      <c r="BC128" s="171">
        <v>1466.8</v>
      </c>
      <c r="BD128" s="171"/>
      <c r="BE128" s="171"/>
      <c r="BF128" s="171"/>
      <c r="BG128" s="171"/>
      <c r="BH128" s="171"/>
      <c r="BI128" s="171"/>
      <c r="BJ128" s="171"/>
      <c r="BK128" s="171"/>
      <c r="BL128" s="171"/>
      <c r="BM128" s="171"/>
      <c r="BN128" s="174">
        <v>1466.8</v>
      </c>
      <c r="BO128" s="171"/>
      <c r="BP128" s="171"/>
      <c r="BQ128" s="171">
        <v>1466.8</v>
      </c>
      <c r="BR128" s="171"/>
      <c r="BS128" s="171">
        <v>1466.8</v>
      </c>
      <c r="BT128" s="171"/>
      <c r="BU128" s="171"/>
      <c r="BV128" s="171">
        <v>1466.8</v>
      </c>
      <c r="BW128" s="171"/>
      <c r="BX128" s="171"/>
      <c r="BY128" s="171"/>
      <c r="BZ128" s="171"/>
      <c r="CA128" s="171"/>
      <c r="CB128" s="171"/>
      <c r="CC128" s="171"/>
      <c r="CD128" s="171"/>
      <c r="CE128" s="174">
        <v>1466.8</v>
      </c>
    </row>
    <row r="129" spans="1:83" ht="15" x14ac:dyDescent="0.35">
      <c r="A129" s="147" t="s">
        <v>332</v>
      </c>
      <c r="B129" s="147"/>
      <c r="C129" s="147"/>
      <c r="D129" s="147"/>
      <c r="E129" s="147"/>
      <c r="T129" s="147"/>
      <c r="U129" s="176"/>
      <c r="V129" s="177"/>
      <c r="W129" s="177"/>
      <c r="X129" s="177"/>
      <c r="Y129" s="177"/>
      <c r="AA129" s="178">
        <v>37562.1</v>
      </c>
      <c r="AB129" s="178"/>
      <c r="AC129" s="178">
        <v>199.9</v>
      </c>
      <c r="AD129" s="178"/>
      <c r="AE129" s="178">
        <v>5807</v>
      </c>
      <c r="AF129" s="178"/>
      <c r="AG129" s="178">
        <v>7079.7</v>
      </c>
      <c r="AH129" s="178"/>
      <c r="AI129" s="178">
        <v>4437.7</v>
      </c>
      <c r="AJ129" s="178"/>
      <c r="AK129" s="178"/>
      <c r="AL129" s="178">
        <v>21938.799999999999</v>
      </c>
      <c r="AM129" s="178">
        <v>14.9</v>
      </c>
      <c r="AN129" s="178">
        <v>15752.4</v>
      </c>
      <c r="AO129" s="178">
        <v>2350</v>
      </c>
      <c r="AP129" s="178">
        <v>3194.3</v>
      </c>
      <c r="AQ129" s="178"/>
      <c r="AR129" s="148">
        <v>59500.9</v>
      </c>
      <c r="AS129" s="178">
        <v>214.8</v>
      </c>
      <c r="AT129" s="178">
        <v>21559.4</v>
      </c>
      <c r="AU129" s="178">
        <v>9429.7000000000007</v>
      </c>
      <c r="AV129" s="178"/>
      <c r="AW129" s="178">
        <v>34277.699999999997</v>
      </c>
      <c r="AX129" s="178"/>
      <c r="AY129" s="178">
        <v>217.2</v>
      </c>
      <c r="AZ129" s="178"/>
      <c r="BA129" s="178">
        <v>2877</v>
      </c>
      <c r="BB129" s="178"/>
      <c r="BC129" s="178">
        <v>7406.6</v>
      </c>
      <c r="BD129" s="178"/>
      <c r="BE129" s="178">
        <v>3925.7</v>
      </c>
      <c r="BF129" s="178"/>
      <c r="BG129" s="178"/>
      <c r="BH129" s="178">
        <v>52192.9</v>
      </c>
      <c r="BI129" s="178">
        <v>15.9</v>
      </c>
      <c r="BJ129" s="178">
        <v>45915.8</v>
      </c>
      <c r="BK129" s="178"/>
      <c r="BL129" s="178">
        <v>6261.2</v>
      </c>
      <c r="BM129" s="178"/>
      <c r="BN129" s="148">
        <v>86470.5</v>
      </c>
      <c r="BO129" s="178">
        <v>233.1</v>
      </c>
      <c r="BP129" s="178">
        <v>48792.800000000003</v>
      </c>
      <c r="BQ129" s="178">
        <v>7406.6</v>
      </c>
      <c r="BR129" s="178"/>
      <c r="BS129" s="178">
        <v>35952.6</v>
      </c>
      <c r="BT129" s="178"/>
      <c r="BU129" s="178">
        <v>5168</v>
      </c>
      <c r="BV129" s="178">
        <v>8065.5</v>
      </c>
      <c r="BW129" s="178">
        <v>4238.1000000000004</v>
      </c>
      <c r="BX129" s="178"/>
      <c r="BY129" s="178">
        <v>240.8</v>
      </c>
      <c r="BZ129" s="178">
        <v>240.8</v>
      </c>
      <c r="CA129" s="178"/>
      <c r="CB129" s="178"/>
      <c r="CC129" s="178"/>
      <c r="CD129" s="178"/>
      <c r="CE129" s="148">
        <v>36193.4</v>
      </c>
    </row>
  </sheetData>
  <mergeCells count="30">
    <mergeCell ref="BN5:CE6"/>
    <mergeCell ref="E7:S7"/>
    <mergeCell ref="AQ5:AQ7"/>
    <mergeCell ref="AR5:AR7"/>
    <mergeCell ref="AS5:AS7"/>
    <mergeCell ref="AT5:AT7"/>
    <mergeCell ref="AU5:AU7"/>
    <mergeCell ref="AV5:AV7"/>
    <mergeCell ref="AK5:AK7"/>
    <mergeCell ref="AL5:AL7"/>
    <mergeCell ref="AM5:AM7"/>
    <mergeCell ref="AN5:AN7"/>
    <mergeCell ref="AO5:AO7"/>
    <mergeCell ref="AP5:AP7"/>
    <mergeCell ref="AE5:AE7"/>
    <mergeCell ref="AF5:AF7"/>
    <mergeCell ref="AG5:AG7"/>
    <mergeCell ref="AH5:AH7"/>
    <mergeCell ref="AI5:AI7"/>
    <mergeCell ref="AJ5:AJ7"/>
    <mergeCell ref="BN1:CE1"/>
    <mergeCell ref="BN2:CE2"/>
    <mergeCell ref="A3:CE3"/>
    <mergeCell ref="A5:A7"/>
    <mergeCell ref="B5:X6"/>
    <mergeCell ref="Z5:Z7"/>
    <mergeCell ref="AA5:AA7"/>
    <mergeCell ref="AB5:AB7"/>
    <mergeCell ref="AC5:AC7"/>
    <mergeCell ref="AD5:AD7"/>
  </mergeCells>
  <pageMargins left="1.1811023622047245" right="0.39370078740157483" top="0.59055118110236227" bottom="0.39370078740157483" header="0" footer="0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Прил 1</vt:lpstr>
      <vt:lpstr>Прил 2 </vt:lpstr>
      <vt:lpstr>Прил 3</vt:lpstr>
      <vt:lpstr>Прил 4</vt:lpstr>
      <vt:lpstr>Прил 5</vt:lpstr>
      <vt:lpstr>Прил 6</vt:lpstr>
      <vt:lpstr>'Прил 1'!_Hlk529961417</vt:lpstr>
      <vt:lpstr>'Прил 1'!_Hlk529961886</vt:lpstr>
      <vt:lpstr>'Прил 4'!Заголовки_для_печати</vt:lpstr>
      <vt:lpstr>'Прил 5'!Заголовки_для_печати</vt:lpstr>
      <vt:lpstr>'Прил 6'!Заголовки_для_печати</vt:lpstr>
      <vt:lpstr>'Прил 4'!Область_печати</vt:lpstr>
      <vt:lpstr>'Прил 5'!Область_печати</vt:lpstr>
    </vt:vector>
  </TitlesOfParts>
  <Company>Комитет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Комитет финансов</dc:creator>
  <cp:lastModifiedBy>Мельников Александр Геннадьевич</cp:lastModifiedBy>
  <cp:lastPrinted>2025-07-22T05:54:27Z</cp:lastPrinted>
  <dcterms:created xsi:type="dcterms:W3CDTF">2010-09-14T07:06:16Z</dcterms:created>
  <dcterms:modified xsi:type="dcterms:W3CDTF">2025-07-28T12:46:46Z</dcterms:modified>
</cp:coreProperties>
</file>